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3CA560E6-618E-400E-9319-F3A636B5666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P88" i="12"/>
  <c r="AU88" i="12"/>
  <c r="AP63" i="12" l="1"/>
  <c r="AP23" i="12"/>
  <c r="V23" i="12"/>
  <c r="AA23" i="12"/>
  <c r="Q2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W35" i="10"/>
  <c r="BW36" i="10" s="1"/>
  <c r="BW37" i="10" s="1"/>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<sst xmlns="http://schemas.openxmlformats.org/spreadsheetml/2006/main" count="1156" uniqueCount="561">
  <si>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</si>
  <si>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</si>
  <si>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</si>
  <si>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</si>
  <si>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</si>
  <si>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</si>
  <si>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</si>
  <si>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</si>
  <si>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</si>
  <si>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</si>
  <si>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</si>
  <si>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</si>
  <si>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</si>
  <si>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</si>
  <si>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</si>
  <si>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</si>
  <si>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</si>
  <si>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</si>
  <si>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</si>
  <si>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</si>
  <si>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</si>
  <si>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</si>
  <si>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</si>
  <si>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</si>
  <si>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</si>
  <si>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</si>
  <si>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</si>
  <si>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</si>
  <si>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</si>
  <si>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</si>
  <si>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</si>
  <si>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</si>
  <si>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</si>
  <si>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</si>
  <si>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</si>
  <si>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</si>
  <si>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</si>
  <si>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</si>
  <si>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</si>
  <si>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</si>
  <si>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</si>
  <si>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</si>
  <si>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</si>
  <si>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</si>
  <si>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</si>
  <si>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</si>
  <si>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</si>
  <si>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</si>
  <si>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</si>
  <si>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</si>
  <si>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</si>
  <si>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</si>
  <si>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</si>
  <si>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</si>
  <si>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</si>
  <si>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</si>
  <si>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</si>
  <si>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</si>
  <si>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</si>
  <si>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</si>
  <si>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</si>
  <si>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</si>
  <si>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</si>
  <si>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</si>
  <si>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</si>
  <si>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</si>
  <si>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</si>
  <si>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</si>
  <si>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</si>
  <si>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</si>
  <si>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</si>
  <si>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</si>
  <si>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</si>
  <si>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</si>
  <si>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</si>
  <si>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</si>
  <si>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</si>
  <si>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</si>
  <si>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</si>
  <si>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</si>
  <si>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</si>
  <si>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</si>
  <si>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</si>
  <si>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</si>
  <si>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</si>
  <si>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</si>
  <si>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</si>
  <si>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</si>
  <si>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</si>
  <si>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</si>
  <si>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</si>
  <si>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</si>
  <si>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</si>
  <si>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</si>
  <si>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</si>
  <si>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</si>
  <si>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</si>
  <si>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</si>
  <si>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</si>
  <si>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</si>
  <si>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</si>
  <si>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</si>
  <si>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</si>
  <si>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</si>
  <si>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</si>
  <si>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</si>
  <si>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</si>
  <si>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</si>
  <si>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</si>
  <si>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</si>
  <si>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</si>
  <si>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</si>
  <si>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</si>
  <si>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</si>
  <si>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</si>
  <si>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</si>
  <si>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</si>
  <si>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</si>
  <si>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</si>
  <si>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</si>
  <si>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</si>
  <si>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</si>
  <si>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</si>
  <si>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</si>
  <si>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</si>
  <si>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</si>
  <si>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</si>
  <si>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</si>
  <si>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</si>
  <si>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</si>
  <si>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</si>
  <si>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</si>
  <si>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</si>
  <si>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</si>
  <si>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</si>
  <si>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</si>
  <si>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</si>
  <si>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</si>
  <si>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</si>
  <si>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</si>
  <si>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</si>
  <si>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</si>
  <si>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</si>
  <si>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</si>
  <si>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</si>
  <si>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</si>
  <si>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</si>
  <si>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</si>
  <si>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</si>
  <si>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</si>
  <si>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</si>
  <si>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</si>
  <si>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</si>
  <si>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</si>
  <si>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</si>
  <si>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</si>
  <si>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</si>
  <si>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</si>
  <si>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</si>
  <si>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</si>
  <si>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</si>
  <si>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</si>
  <si>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</si>
  <si>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</si>
  <si>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</si>
  <si>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</si>
  <si>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</si>
  <si>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</si>
  <si>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</si>
  <si>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</si>
  <si>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</si>
  <si>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</si>
  <si>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</si>
  <si>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</si>
  <si>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</si>
  <si>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</si>
  <si>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</si>
  <si>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</si>
  <si>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</si>
  <si>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</si>
  <si>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</si>
  <si>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</si>
  <si>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</si>
  <si>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</si>
  <si>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</si>
  <si>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</si>
  <si>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</si>
  <si>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</si>
  <si>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</si>
  <si>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</si>
  <si>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</si>
  <si>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</si>
  <si>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</si>
  <si>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</si>
  <si>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</si>
  <si>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</si>
  <si>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</si>
  <si>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</si>
  <si>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</si>
  <si>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</si>
  <si>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</si>
  <si>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</si>
  <si>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</si>
  <si>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</si>
  <si>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千葉県白子町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</si>
  <si>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</si>
  <si>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</si>
  <si>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</si>
  <si>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</si>
  <si>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</si>
  <si>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</si>
  <si>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</si>
  <si>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</si>
  <si>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</si>
  <si>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</si>
  <si>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</si>
  <si>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</si>
  <si>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</si>
  <si>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</si>
  <si>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</si>
  <si>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</si>
  <si>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</si>
  <si>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</si>
  <si>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</si>
  <si>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</si>
  <si>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</si>
  <si>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</si>
  <si>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</si>
  <si>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</si>
  <si>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</si>
  <si>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</si>
  <si>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</si>
  <si>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</si>
  <si>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</si>
  <si>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</si>
  <si>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</si>
  <si>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</si>
  <si>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</si>
  <si>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</si>
  <si>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</si>
  <si>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</si>
  <si>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</si>
  <si>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</si>
  <si>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</si>
  <si>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</si>
  <si>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</si>
  <si>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</si>
  <si>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</si>
  <si>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</si>
  <si>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</si>
  <si>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</si>
  <si>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</si>
  <si>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</si>
  <si>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</si>
  <si>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</si>
  <si>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</si>
  <si>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</si>
  <si>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</si>
  <si>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</si>
  <si>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</si>
  <si>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</si>
  <si>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</si>
  <si>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</si>
  <si>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</si>
  <si>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</si>
  <si>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</si>
  <si>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</si>
  <si>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</si>
  <si>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</si>
  <si>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</si>
  <si>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</si>
  <si>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</si>
  <si>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</si>
  <si>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</si>
  <si>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</si>
  <si>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</si>
  <si>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</si>
  <si>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</si>
  <si>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</si>
  <si>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</si>
  <si>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</si>
  <si>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</si>
  <si>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</si>
  <si>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</si>
  <si>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</si>
  <si>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</si>
  <si>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</si>
  <si>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</si>
  <si>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</si>
  <si>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</si>
  <si>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</si>
  <si>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</si>
  <si>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</si>
  <si>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</si>
  <si>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</si>
  <si>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</si>
  <si>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</si>
  <si>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</si>
  <si>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</si>
  <si>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</si>
  <si>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</si>
  <si>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</si>
  <si>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</si>
  <si>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</si>
  <si>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</si>
  <si>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</si>
  <si>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</si>
  <si>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</si>
  <si>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</si>
  <si>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</si>
  <si>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</si>
  <si>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</si>
  <si>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</si>
  <si>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</si>
  <si>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</si>
  <si>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</si>
  <si>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</si>
  <si>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</si>
  <si>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</si>
  <si>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</si>
  <si>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</si>
  <si>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</si>
  <si>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</si>
  <si>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</si>
  <si>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</si>
  <si>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</si>
  <si>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</si>
  <si>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</si>
  <si>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</si>
  <si>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</si>
  <si>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</si>
  <si>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</si>
  <si>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</si>
  <si>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</si>
  <si>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</si>
  <si>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</si>
  <si>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</si>
  <si>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</si>
  <si>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</si>
  <si>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</si>
  <si>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</si>
  <si>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</si>
  <si>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</si>
  <si>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</si>
  <si>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</si>
  <si>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</si>
  <si>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</si>
  <si>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</si>
  <si>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</si>
  <si>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</si>
  <si>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</si>
  <si>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</si>
  <si>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</si>
  <si>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</si>
  <si>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</si>
  <si>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千葉県白子町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</si>
  <si>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</si>
  <si>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</si>
  <si>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</si>
  <si>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</si>
  <si>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</si>
  <si>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</si>
  <si>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</si>
  <si>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</si>
  <si>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</si>
  <si>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</si>
  <si>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</si>
  <si>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</si>
  <si>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</si>
  <si>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</si>
  <si>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</si>
  <si>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</si>
  <si>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</si>
  <si>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</si>
  <si>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</si>
  <si>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</si>
  <si>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</si>
  <si>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</si>
  <si>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</si>
  <si>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</si>
  <si>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</si>
  <si>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</si>
  <si>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</si>
  <si>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</si>
  <si>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</si>
  <si>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</si>
  <si>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</si>
  <si>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</si>
  <si>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</si>
  <si>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白子町国民健康保険事業特別会計</t>
    <phoneticPr fontId="5"/>
  </si>
  <si>
    <t>白子町介護保険事業特別会計</t>
    <phoneticPr fontId="5"/>
  </si>
  <si>
    <t>白子町後期高齢者事業特別会計</t>
    <phoneticPr fontId="5"/>
  </si>
  <si>
    <t>白子町ガス事業特別会計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</si>
  <si>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</si>
  <si>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</si>
  <si>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</si>
  <si>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</si>
  <si>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</si>
  <si>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</si>
  <si>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</si>
  <si>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</si>
  <si>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</si>
  <si>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</si>
  <si>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</si>
  <si>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</si>
  <si>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</si>
  <si>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</si>
  <si>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</si>
  <si>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</si>
  <si>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</si>
  <si>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</si>
  <si>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</si>
  <si>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</si>
  <si>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</si>
  <si>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</si>
  <si>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</si>
  <si>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</si>
  <si>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</si>
  <si>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</si>
  <si>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</si>
  <si>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</si>
  <si>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</si>
  <si>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</si>
  <si>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</si>
  <si>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</si>
  <si>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</si>
  <si>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</si>
  <si>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</si>
  <si>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</si>
  <si>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</si>
  <si>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</si>
  <si>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</si>
  <si>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</si>
  <si>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</si>
  <si>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</si>
  <si>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</si>
  <si>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</si>
  <si>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</si>
  <si>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</si>
  <si>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</si>
  <si>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</si>
  <si>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</si>
  <si>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</si>
  <si>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</si>
  <si>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</si>
  <si>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</si>
  <si>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</si>
  <si>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</si>
  <si>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</si>
  <si>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</si>
  <si>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</si>
  <si>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</si>
  <si>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</si>
  <si>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</si>
  <si>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</si>
  <si>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</si>
  <si>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</si>
  <si>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</si>
  <si>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</si>
  <si>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</si>
  <si>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</si>
  <si>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</si>
  <si>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</si>
  <si>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</si>
  <si>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</si>
  <si>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</si>
  <si>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</si>
  <si>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</si>
  <si>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</si>
  <si>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</si>
  <si>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</si>
  <si>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</si>
  <si>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</si>
  <si>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</si>
  <si>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</si>
  <si>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</si>
  <si>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</si>
  <si>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</si>
  <si>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</si>
  <si>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</si>
  <si>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</si>
  <si>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</si>
  <si>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</si>
  <si>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</si>
  <si>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</si>
  <si>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</si>
  <si>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</si>
  <si>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</si>
  <si>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</si>
  <si>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</si>
  <si>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</si>
  <si>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</si>
  <si>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</si>
  <si>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</si>
  <si>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</si>
  <si>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</si>
  <si>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</si>
  <si>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</si>
  <si>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</si>
  <si>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</si>
  <si>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</si>
  <si>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</si>
  <si>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</si>
  <si>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</si>
  <si>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</si>
  <si>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</si>
  <si>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</si>
  <si>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</si>
  <si>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</si>
  <si>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</si>
  <si>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</si>
  <si>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</si>
  <si>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</si>
  <si>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</si>
  <si>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</si>
  <si>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</si>
  <si>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</si>
  <si>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</si>
  <si>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</si>
  <si>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</si>
  <si>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</si>
  <si>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</si>
  <si>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</si>
  <si>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</si>
  <si>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</si>
  <si>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</si>
  <si>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</si>
  <si>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</si>
  <si>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</si>
  <si>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0.28</t>
  </si>
  <si>
    <t>一般会計</t>
  </si>
  <si>
    <t>白子町ガス事業特別会計</t>
  </si>
  <si>
    <t>白子町国民健康保険事業特別会計</t>
  </si>
  <si>
    <t>白子町介護保険事業特別会計</t>
  </si>
  <si>
    <t>白子町後期高齢者事業特別会計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</si>
  <si>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</si>
  <si>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</si>
  <si>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</si>
  <si>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</si>
  <si>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</si>
  <si>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</si>
  <si>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</si>
  <si>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</si>
  <si>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12">
      <t>チバケンシチョウソンソウゴウジムクミアイ</t>
    </rPh>
    <rPh sb="13" eb="17">
      <t>イッパンカイケイ</t>
    </rPh>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</si>
  <si>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</si>
  <si>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</si>
  <si>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千葉県市町村総合事務組合（千葉県千葉県市町村交通災害共済特別会計）</t>
    <rPh sb="16" eb="22">
      <t>チバケンシチョウソン</t>
    </rPh>
    <rPh sb="22" eb="28">
      <t>コウツウサイガイキョウサイ</t>
    </rPh>
    <phoneticPr fontId="2"/>
  </si>
  <si>
    <t>千葉県後期高齢者医療広域連合（一般会計）</t>
    <rPh sb="0" eb="8">
      <t>チバケンコウキコウレイシャ</t>
    </rPh>
    <rPh sb="8" eb="14">
      <t>イリョウコウイキレンゴウ</t>
    </rPh>
    <rPh sb="15" eb="19">
      <t>イッパンカイケイ</t>
    </rPh>
    <phoneticPr fontId="2"/>
  </si>
  <si>
    <t>千葉県後期高齢者医療広域連合（後期高齢者医療特別会計）</t>
    <rPh sb="0" eb="8">
      <t>チバケンコウキコウレイシャ</t>
    </rPh>
    <rPh sb="8" eb="14">
      <t>イリョウコウイキレンゴウ</t>
    </rPh>
    <rPh sb="15" eb="17">
      <t>コウキ</t>
    </rPh>
    <rPh sb="17" eb="20">
      <t>コウレイシャ</t>
    </rPh>
    <rPh sb="20" eb="22">
      <t>イリョウ</t>
    </rPh>
    <rPh sb="22" eb="24">
      <t>トクベツ</t>
    </rPh>
    <rPh sb="24" eb="26">
      <t>カイケイ</t>
    </rPh>
    <phoneticPr fontId="2"/>
  </si>
  <si>
    <t>長生郡市広域市町村圏組合（一般会計）</t>
    <rPh sb="0" eb="12">
      <t>チョウセイグンシコウイキシチョウソンケンクミアイ</t>
    </rPh>
    <rPh sb="13" eb="17">
      <t>イッパンカイケイ</t>
    </rPh>
    <phoneticPr fontId="2"/>
  </si>
  <si>
    <t>長生郡市広域市町村圏組合（水道事業特別会計）</t>
    <rPh sb="0" eb="12">
      <t>チョウセイグンシコウイキシチョウソンケンクミアイ</t>
    </rPh>
    <rPh sb="13" eb="21">
      <t>スイドウジギョウトクベツカイケイ</t>
    </rPh>
    <phoneticPr fontId="2"/>
  </si>
  <si>
    <t>長生郡市広域市町村圏組合（病院事業会計）</t>
    <rPh sb="0" eb="12">
      <t>チョウセイグンシコウイキシチョウソンケンクミアイ</t>
    </rPh>
    <rPh sb="13" eb="19">
      <t>ビョウインジギョウカイケイ</t>
    </rPh>
    <phoneticPr fontId="2"/>
  </si>
  <si>
    <t>長生郡市広域市町村圏組合（特別会計）</t>
    <rPh sb="0" eb="12">
      <t>チョウセイグンシコウイキシチョウソンケンクミアイ</t>
    </rPh>
    <rPh sb="13" eb="15">
      <t>トクベツ</t>
    </rPh>
    <rPh sb="15" eb="17">
      <t>カイケイ</t>
    </rPh>
    <phoneticPr fontId="2"/>
  </si>
  <si>
    <t>一宮聖苑組合</t>
    <rPh sb="0" eb="4">
      <t>イチノミヤセイエン</t>
    </rPh>
    <rPh sb="4" eb="6">
      <t>クミアイ</t>
    </rPh>
    <phoneticPr fontId="2"/>
  </si>
  <si>
    <t>九十九里地域水道企業団</t>
    <rPh sb="0" eb="11">
      <t>クジュウクリチイキスイドウキギョウダン</t>
    </rPh>
    <phoneticPr fontId="2"/>
  </si>
  <si>
    <t>公共施設整備基金</t>
    <rPh sb="0" eb="4">
      <t>コウキョウシセツ</t>
    </rPh>
    <rPh sb="4" eb="8">
      <t>セイビキキン</t>
    </rPh>
    <phoneticPr fontId="5"/>
  </si>
  <si>
    <t>ふるさとしらこ応援基金</t>
    <rPh sb="7" eb="11">
      <t>オウエンキキン</t>
    </rPh>
    <phoneticPr fontId="5"/>
  </si>
  <si>
    <t>地域福祉基金</t>
    <rPh sb="0" eb="6">
      <t>チイキフクシキキン</t>
    </rPh>
    <phoneticPr fontId="5"/>
  </si>
  <si>
    <t>防災基金</t>
    <rPh sb="0" eb="4">
      <t>ボウサイキキン</t>
    </rPh>
    <phoneticPr fontId="5"/>
  </si>
  <si>
    <t>地域振興基金</t>
    <rPh sb="0" eb="6">
      <t>チイキシンコウキキン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</si>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</sst>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77" fontId="8" fillId="0" borderId="28" xfId="3" quotePrefix="1"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C32-4D11-ADBC-3CF8B0E3EF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51302</c:v>
                </c:pt>
                <c:pt idx="1">
                  <c:v>35618</c:v>
                </c:pt>
                <c:pt idx="2">
                  <c:v>20425</c:v>
                </c:pt>
                <c:pt idx="3">
                  <c:v>32392</c:v>
                </c:pt>
                <c:pt idx="4">
                  <c:v>23811</c:v>
                </c:pt>
              </c:numCache>
            </c:numRef>
          </c:val>
          <c:smooth val="0"/>
          <c:extLst>
            <c:ext xmlns:c16="http://schemas.microsoft.com/office/drawing/2014/chart" uri="{C3380CC4-5D6E-409C-BE32-E72D297353CC}">
              <c16:uniqueId val="{00000001-1C32-4D11-ADBC-3CF8B0E3EF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5.51</c:v>
                </c:pt>
                <c:pt idx="1">
                  <c:v>7.64</c:v>
                </c:pt>
                <c:pt idx="2">
                  <c:v>5.68</c:v>
                </c:pt>
                <c:pt idx="3">
                  <c:v>6.58</c:v>
                </c:pt>
                <c:pt idx="4">
                  <c:v>6.01</c:v>
                </c:pt>
              </c:numCache>
            </c:numRef>
          </c:val>
          <c:extLst>
            <c:ext xmlns:c16="http://schemas.microsoft.com/office/drawing/2014/chart" uri="{C3380CC4-5D6E-409C-BE32-E72D297353CC}">
              <c16:uniqueId val="{00000000-8072-4303-9A55-37BC98207C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30.23</c:v>
                </c:pt>
                <c:pt idx="1">
                  <c:v>35.479999999999997</c:v>
                </c:pt>
                <c:pt idx="2">
                  <c:v>39.729999999999997</c:v>
                </c:pt>
                <c:pt idx="3">
                  <c:v>42.41</c:v>
                </c:pt>
                <c:pt idx="4">
                  <c:v>41.75</c:v>
                </c:pt>
              </c:numCache>
            </c:numRef>
          </c:val>
          <c:extLst>
            <c:ext xmlns:c16="http://schemas.microsoft.com/office/drawing/2014/chart" uri="{C3380CC4-5D6E-409C-BE32-E72D297353CC}">
              <c16:uniqueId val="{00000001-8072-4303-9A55-37BC98207C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9.75</c:v>
                </c:pt>
                <c:pt idx="2">
                  <c:v>1.17</c:v>
                </c:pt>
                <c:pt idx="3">
                  <c:v>4.3499999999999996</c:v>
                </c:pt>
                <c:pt idx="4">
                  <c:v>-0.28000000000000003</c:v>
                </c:pt>
              </c:numCache>
            </c:numRef>
          </c:val>
          <c:smooth val="0"/>
          <c:extLst>
            <c:ext xmlns:c16="http://schemas.microsoft.com/office/drawing/2014/chart" uri="{C3380CC4-5D6E-409C-BE32-E72D297353CC}">
              <c16:uniqueId val="{00000002-8072-4303-9A55-37BC98207C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E-4892-BFCE-909DA10033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E-4892-BFCE-909DA10033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4E-4892-BFCE-909DA10033E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4E-4892-BFCE-909DA10033E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A4E-4892-BFCE-909DA10033ED}"/>
            </c:ext>
          </c:extLst>
        </c:ser>
        <c:ser>
          <c:idx val="5"/>
          <c:order val="5"/>
          <c:tx>
            <c:strRef>
              <c:f>データシート!$A$32</c:f>
              <c:strCache>
                <c:ptCount val="1"/>
                <c:pt idx="0">
                  <c:v>白子町後期高齢者事業特別会計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5-FA4E-4892-BFCE-909DA10033ED}"/>
            </c:ext>
          </c:extLst>
        </c:ser>
        <c:ser>
          <c:idx val="6"/>
          <c:order val="6"/>
          <c:tx>
            <c:strRef>
              <c:f>データシート!$A$33</c:f>
              <c:strCache>
                <c:ptCount val="1"/>
                <c:pt idx="0">
                  <c:v>白子町介護保険事業特別会計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3.47</c:v>
                </c:pt>
                <c:pt idx="2">
                  <c:v>#N/A</c:v>
                </c:pt>
                <c:pt idx="3">
                  <c:v>3.95</c:v>
                </c:pt>
                <c:pt idx="4">
                  <c:v>#N/A</c:v>
                </c:pt>
                <c:pt idx="5">
                  <c:v>3.22</c:v>
                </c:pt>
                <c:pt idx="6">
                  <c:v>#N/A</c:v>
                </c:pt>
                <c:pt idx="7">
                  <c:v>2.2599999999999998</c:v>
                </c:pt>
                <c:pt idx="8">
                  <c:v>#N/A</c:v>
                </c:pt>
                <c:pt idx="9">
                  <c:v>1.83</c:v>
                </c:pt>
              </c:numCache>
            </c:numRef>
          </c:val>
          <c:extLst>
            <c:ext xmlns:c16="http://schemas.microsoft.com/office/drawing/2014/chart" uri="{C3380CC4-5D6E-409C-BE32-E72D297353CC}">
              <c16:uniqueId val="{00000006-FA4E-4892-BFCE-909DA10033ED}"/>
            </c:ext>
          </c:extLst>
        </c:ser>
        <c:ser>
          <c:idx val="7"/>
          <c:order val="7"/>
          <c:tx>
            <c:strRef>
              <c:f>データシート!$A$34</c:f>
              <c:strCache>
                <c:ptCount val="1"/>
                <c:pt idx="0">
                  <c:v>白子町国民健康保険事業特別会計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3.67</c:v>
                </c:pt>
                <c:pt idx="2">
                  <c:v>#N/A</c:v>
                </c:pt>
                <c:pt idx="3">
                  <c:v>3.02</c:v>
                </c:pt>
                <c:pt idx="4">
                  <c:v>#N/A</c:v>
                </c:pt>
                <c:pt idx="5">
                  <c:v>3.76</c:v>
                </c:pt>
                <c:pt idx="6">
                  <c:v>#N/A</c:v>
                </c:pt>
                <c:pt idx="7">
                  <c:v>3.53</c:v>
                </c:pt>
                <c:pt idx="8">
                  <c:v>#N/A</c:v>
                </c:pt>
                <c:pt idx="9">
                  <c:v>2.87</c:v>
                </c:pt>
              </c:numCache>
            </c:numRef>
          </c:val>
          <c:extLst>
            <c:ext xmlns:c16="http://schemas.microsoft.com/office/drawing/2014/chart" uri="{C3380CC4-5D6E-409C-BE32-E72D297353CC}">
              <c16:uniqueId val="{00000007-FA4E-4892-BFCE-909DA10033ED}"/>
            </c:ext>
          </c:extLst>
        </c:ser>
        <c:ser>
          <c:idx val="8"/>
          <c:order val="8"/>
          <c:tx>
            <c:strRef>
              <c:f>データシート!$A$35</c:f>
              <c:strCache>
                <c:ptCount val="1"/>
                <c:pt idx="0">
                  <c:v>白子町ガス事業特別会計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5.36</c:v>
                </c:pt>
                <c:pt idx="2">
                  <c:v>#N/A</c:v>
                </c:pt>
                <c:pt idx="3">
                  <c:v>3.79</c:v>
                </c:pt>
                <c:pt idx="4">
                  <c:v>#N/A</c:v>
                </c:pt>
                <c:pt idx="5">
                  <c:v>3.96</c:v>
                </c:pt>
                <c:pt idx="6">
                  <c:v>#N/A</c:v>
                </c:pt>
                <c:pt idx="7">
                  <c:v>3.41</c:v>
                </c:pt>
                <c:pt idx="8">
                  <c:v>#N/A</c:v>
                </c:pt>
                <c:pt idx="9">
                  <c:v>4.07</c:v>
                </c:pt>
              </c:numCache>
            </c:numRef>
          </c:val>
          <c:extLst>
            <c:ext xmlns:c16="http://schemas.microsoft.com/office/drawing/2014/chart" uri="{C3380CC4-5D6E-409C-BE32-E72D297353CC}">
              <c16:uniqueId val="{00000008-FA4E-4892-BFCE-909DA10033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5.51</c:v>
                </c:pt>
                <c:pt idx="2">
                  <c:v>#N/A</c:v>
                </c:pt>
                <c:pt idx="3">
                  <c:v>7.64</c:v>
                </c:pt>
                <c:pt idx="4">
                  <c:v>#N/A</c:v>
                </c:pt>
                <c:pt idx="5">
                  <c:v>5.68</c:v>
                </c:pt>
                <c:pt idx="6">
                  <c:v>#N/A</c:v>
                </c:pt>
                <c:pt idx="7">
                  <c:v>6.58</c:v>
                </c:pt>
                <c:pt idx="8">
                  <c:v>#N/A</c:v>
                </c:pt>
                <c:pt idx="9">
                  <c:v>6</c:v>
                </c:pt>
              </c:numCache>
            </c:numRef>
          </c:val>
          <c:extLst>
            <c:ext xmlns:c16="http://schemas.microsoft.com/office/drawing/2014/chart" uri="{C3380CC4-5D6E-409C-BE32-E72D297353CC}">
              <c16:uniqueId val="{00000009-FA4E-4892-BFCE-909DA10033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c:v>
                </c:pt>
                <c:pt idx="5">
                  <c:v>293</c:v>
                </c:pt>
                <c:pt idx="8">
                  <c:v>287</c:v>
                </c:pt>
                <c:pt idx="11">
                  <c:v>287</c:v>
                </c:pt>
                <c:pt idx="14">
                  <c:v>279</c:v>
                </c:pt>
              </c:numCache>
            </c:numRef>
          </c:val>
          <c:extLst>
            <c:ext xmlns:c16="http://schemas.microsoft.com/office/drawing/2014/chart" uri="{C3380CC4-5D6E-409C-BE32-E72D297353CC}">
              <c16:uniqueId val="{00000000-2BFF-4CD6-B3E6-C3E2859756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FF-4CD6-B3E6-C3E2859756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FF-4CD6-B3E6-C3E2859756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52</c:v>
                </c:pt>
                <c:pt idx="6">
                  <c:v>53</c:v>
                </c:pt>
                <c:pt idx="9">
                  <c:v>96</c:v>
                </c:pt>
                <c:pt idx="12">
                  <c:v>97</c:v>
                </c:pt>
              </c:numCache>
            </c:numRef>
          </c:val>
          <c:extLst>
            <c:ext xmlns:c16="http://schemas.microsoft.com/office/drawing/2014/chart" uri="{C3380CC4-5D6E-409C-BE32-E72D297353CC}">
              <c16:uniqueId val="{00000003-2BFF-4CD6-B3E6-C3E2859756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FF-4CD6-B3E6-C3E2859756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FF-4CD6-B3E6-C3E2859756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FF-4CD6-B3E6-C3E2859756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370</c:v>
                </c:pt>
                <c:pt idx="3">
                  <c:v>382</c:v>
                </c:pt>
                <c:pt idx="6">
                  <c:v>385</c:v>
                </c:pt>
                <c:pt idx="9">
                  <c:v>390</c:v>
                </c:pt>
                <c:pt idx="12">
                  <c:v>370</c:v>
                </c:pt>
              </c:numCache>
            </c:numRef>
          </c:val>
          <c:extLst>
            <c:ext xmlns:c16="http://schemas.microsoft.com/office/drawing/2014/chart" uri="{C3380CC4-5D6E-409C-BE32-E72D297353CC}">
              <c16:uniqueId val="{00000007-2BFF-4CD6-B3E6-C3E2859756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141</c:v>
                </c:pt>
                <c:pt idx="5">
                  <c:v>#N/A</c:v>
                </c:pt>
                <c:pt idx="6">
                  <c:v>#N/A</c:v>
                </c:pt>
                <c:pt idx="7">
                  <c:v>151</c:v>
                </c:pt>
                <c:pt idx="8">
                  <c:v>#N/A</c:v>
                </c:pt>
                <c:pt idx="9">
                  <c:v>#N/A</c:v>
                </c:pt>
                <c:pt idx="10">
                  <c:v>199</c:v>
                </c:pt>
                <c:pt idx="11">
                  <c:v>#N/A</c:v>
                </c:pt>
                <c:pt idx="12">
                  <c:v>#N/A</c:v>
                </c:pt>
                <c:pt idx="13">
                  <c:v>188</c:v>
                </c:pt>
                <c:pt idx="14">
                  <c:v>#N/A</c:v>
                </c:pt>
              </c:numCache>
            </c:numRef>
          </c:val>
          <c:smooth val="0"/>
          <c:extLst>
            <c:ext xmlns:c16="http://schemas.microsoft.com/office/drawing/2014/chart" uri="{C3380CC4-5D6E-409C-BE32-E72D297353CC}">
              <c16:uniqueId val="{00000008-2BFF-4CD6-B3E6-C3E2859756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3583</c:v>
                </c:pt>
                <c:pt idx="5">
                  <c:v>3491</c:v>
                </c:pt>
                <c:pt idx="8">
                  <c:v>3340</c:v>
                </c:pt>
                <c:pt idx="11">
                  <c:v>3118</c:v>
                </c:pt>
                <c:pt idx="14">
                  <c:v>2830</c:v>
                </c:pt>
              </c:numCache>
            </c:numRef>
          </c:val>
          <c:extLst>
            <c:ext xmlns:c16="http://schemas.microsoft.com/office/drawing/2014/chart" uri="{C3380CC4-5D6E-409C-BE32-E72D297353CC}">
              <c16:uniqueId val="{00000000-D0EC-483E-BEFD-E657CAA4C6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EC-483E-BEFD-E657CAA4C6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2074</c:v>
                </c:pt>
                <c:pt idx="5">
                  <c:v>2578</c:v>
                </c:pt>
                <c:pt idx="8">
                  <c:v>2825</c:v>
                </c:pt>
                <c:pt idx="11">
                  <c:v>3028</c:v>
                </c:pt>
                <c:pt idx="14">
                  <c:v>2984</c:v>
                </c:pt>
              </c:numCache>
            </c:numRef>
          </c:val>
          <c:extLst>
            <c:ext xmlns:c16="http://schemas.microsoft.com/office/drawing/2014/chart" uri="{C3380CC4-5D6E-409C-BE32-E72D297353CC}">
              <c16:uniqueId val="{00000002-D0EC-483E-BEFD-E657CAA4C6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EC-483E-BEFD-E657CAA4C6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EC-483E-BEFD-E657CAA4C6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C-483E-BEFD-E657CAA4C6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1269</c:v>
                </c:pt>
                <c:pt idx="3">
                  <c:v>1226</c:v>
                </c:pt>
                <c:pt idx="6">
                  <c:v>1224</c:v>
                </c:pt>
                <c:pt idx="9">
                  <c:v>1172</c:v>
                </c:pt>
                <c:pt idx="12">
                  <c:v>1211</c:v>
                </c:pt>
              </c:numCache>
            </c:numRef>
          </c:val>
          <c:extLst>
            <c:ext xmlns:c16="http://schemas.microsoft.com/office/drawing/2014/chart" uri="{C3380CC4-5D6E-409C-BE32-E72D297353CC}">
              <c16:uniqueId val="{00000006-D0EC-483E-BEFD-E657CAA4C6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343</c:v>
                </c:pt>
                <c:pt idx="3">
                  <c:v>334</c:v>
                </c:pt>
                <c:pt idx="6">
                  <c:v>362</c:v>
                </c:pt>
                <c:pt idx="9">
                  <c:v>707</c:v>
                </c:pt>
                <c:pt idx="12">
                  <c:v>763</c:v>
                </c:pt>
              </c:numCache>
            </c:numRef>
          </c:val>
          <c:extLst>
            <c:ext xmlns:c16="http://schemas.microsoft.com/office/drawing/2014/chart" uri="{C3380CC4-5D6E-409C-BE32-E72D297353CC}">
              <c16:uniqueId val="{00000007-D0EC-483E-BEFD-E657CAA4C6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0EC-483E-BEFD-E657CAA4C6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c:v>
                </c:pt>
                <c:pt idx="3">
                  <c:v>65</c:v>
                </c:pt>
                <c:pt idx="6">
                  <c:v>77</c:v>
                </c:pt>
                <c:pt idx="9">
                  <c:v>85</c:v>
                </c:pt>
                <c:pt idx="12">
                  <c:v>42</c:v>
                </c:pt>
              </c:numCache>
            </c:numRef>
          </c:val>
          <c:extLst>
            <c:ext xmlns:c16="http://schemas.microsoft.com/office/drawing/2014/chart" uri="{C3380CC4-5D6E-409C-BE32-E72D297353CC}">
              <c16:uniqueId val="{00000009-D0EC-483E-BEFD-E657CAA4C6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4450</c:v>
                </c:pt>
                <c:pt idx="3">
                  <c:v>4390</c:v>
                </c:pt>
                <c:pt idx="6">
                  <c:v>4176</c:v>
                </c:pt>
                <c:pt idx="9">
                  <c:v>3915</c:v>
                </c:pt>
                <c:pt idx="12">
                  <c:v>3673</c:v>
                </c:pt>
              </c:numCache>
            </c:numRef>
          </c:val>
          <c:extLst>
            <c:ext xmlns:c16="http://schemas.microsoft.com/office/drawing/2014/chart" uri="{C3380CC4-5D6E-409C-BE32-E72D297353CC}">
              <c16:uniqueId val="{0000000A-D0EC-483E-BEFD-E657CAA4C6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EC-483E-BEFD-E657CAA4C6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1342</c:v>
                </c:pt>
                <c:pt idx="1">
                  <c:v>1457</c:v>
                </c:pt>
                <c:pt idx="2">
                  <c:v>1463</c:v>
                </c:pt>
              </c:numCache>
            </c:numRef>
          </c:val>
          <c:extLst>
            <c:ext xmlns:c16="http://schemas.microsoft.com/office/drawing/2014/chart" uri="{C3380CC4-5D6E-409C-BE32-E72D297353CC}">
              <c16:uniqueId val="{00000000-522F-4C5C-A12A-DBC3D6A969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199</c:v>
                </c:pt>
                <c:pt idx="1">
                  <c:v>215</c:v>
                </c:pt>
                <c:pt idx="2">
                  <c:v>235</c:v>
                </c:pt>
              </c:numCache>
            </c:numRef>
          </c:val>
          <c:extLst>
            <c:ext xmlns:c16="http://schemas.microsoft.com/office/drawing/2014/chart" uri="{C3380CC4-5D6E-409C-BE32-E72D297353CC}">
              <c16:uniqueId val="{00000001-522F-4C5C-A12A-DBC3D6A969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842</c:v>
                </c:pt>
                <c:pt idx="1">
                  <c:v>887</c:v>
                </c:pt>
                <c:pt idx="2">
                  <c:v>801</c:v>
                </c:pt>
              </c:numCache>
            </c:numRef>
          </c:val>
          <c:extLst>
            <c:ext xmlns:c16="http://schemas.microsoft.com/office/drawing/2014/chart" uri="{C3380CC4-5D6E-409C-BE32-E72D297353CC}">
              <c16:uniqueId val="{00000002-522F-4C5C-A12A-DBC3D6A969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地方債元利償還金の</a:t>
          </a:r>
          <a:r>
            <a:rPr kumimoji="1" lang="ja-JP" altLang="en-US" sz="1100">
              <a:solidFill>
                <a:schemeClr val="dk1"/>
              </a:solidFill>
              <a:effectLst/>
              <a:latin typeface="+mn-lt"/>
              <a:ea typeface="+mn-ea"/>
              <a:cs typeface="+mn-cs"/>
            </a:rPr>
            <a:t>減少により実質公債費比率の分子が減少に転じている。</a:t>
          </a:r>
          <a:endParaRPr lang="ja-JP" altLang="ja-JP" sz="1400">
            <a:effectLst/>
          </a:endParaRPr>
        </a:p>
        <a:p>
          <a:r>
            <a:rPr kumimoji="1" lang="ja-JP" altLang="ja-JP" sz="1100">
              <a:solidFill>
                <a:schemeClr val="dk1"/>
              </a:solidFill>
              <a:effectLst/>
              <a:latin typeface="+mn-lt"/>
              <a:ea typeface="+mn-ea"/>
              <a:cs typeface="+mn-cs"/>
            </a:rPr>
            <a:t>過去からの適正な借入により低い水準で推移しているものの、今後も個別施設計画策定に伴う長寿命化事業が増加傾向になることが見込まれているため、地方債の発行は優先度・緊急度を勘案し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満期一括償還地方債の償還の財源として積み立てているものはない。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地方債現在高は減少傾向にあり、また</a:t>
          </a:r>
          <a:r>
            <a:rPr kumimoji="1" lang="ja-JP" altLang="en-US" sz="1100">
              <a:solidFill>
                <a:schemeClr val="dk1"/>
              </a:solidFill>
              <a:effectLst/>
              <a:latin typeface="+mn-lt"/>
              <a:ea typeface="+mn-ea"/>
              <a:cs typeface="+mn-cs"/>
            </a:rPr>
            <a:t>昨年度までの</a:t>
          </a:r>
          <a:r>
            <a:rPr kumimoji="1" lang="ja-JP" altLang="ja-JP" sz="1100">
              <a:solidFill>
                <a:schemeClr val="dk1"/>
              </a:solidFill>
              <a:effectLst/>
              <a:latin typeface="+mn-lt"/>
              <a:ea typeface="+mn-ea"/>
              <a:cs typeface="+mn-cs"/>
            </a:rPr>
            <a:t>充当可能基金の着実な積立によって将来負担比率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はマイナスに転じている。</a:t>
          </a:r>
          <a:endParaRPr lang="ja-JP" altLang="ja-JP" sz="1400">
            <a:effectLst/>
          </a:endParaRPr>
        </a:p>
        <a:p>
          <a:r>
            <a:rPr kumimoji="1" lang="ja-JP" altLang="ja-JP" sz="1100">
              <a:solidFill>
                <a:schemeClr val="dk1"/>
              </a:solidFill>
              <a:effectLst/>
              <a:latin typeface="+mn-lt"/>
              <a:ea typeface="+mn-ea"/>
              <a:cs typeface="+mn-cs"/>
            </a:rPr>
            <a:t>　しかし今後、小学校の統合や施設の老朽化による更新も控えており、地方債残高の増加、それに伴う将来負担比率の増加が見込まれる。そのため地方債発行の抑制、人件費や公債費等の義務的経費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木材利用による取崩しによる森林環境整備基金の減や、旧国民宿舎取壊しに伴う公共施設整備基金の減により、基金全体では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公共施設総合管理計画に基づき、公共施設の施設更新のための事業の取捨選択により、無駄のない財政運営と適正規模での資金運用に努める。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公共施設整備基金：公共施設の立替等の整備、改修及び維持補修に要する経費</a:t>
          </a:r>
          <a:endParaRPr lang="ja-JP" altLang="ja-JP" sz="1400">
            <a:effectLst/>
          </a:endParaRPr>
        </a:p>
        <a:p>
          <a:r>
            <a:rPr kumimoji="1" lang="ja-JP" altLang="ja-JP" sz="1400">
              <a:solidFill>
                <a:schemeClr val="dk1"/>
              </a:solidFill>
              <a:effectLst/>
              <a:latin typeface="+mn-lt"/>
              <a:ea typeface="+mn-ea"/>
              <a:cs typeface="+mn-cs"/>
            </a:rPr>
            <a:t>ふるさと応援基金：白子町をふるさとに持ち、又は白子町に愛着を感じ、白子町を応援したい人からの寄附金を活用し、ふるさとしらこを守り活力あるまちづくりに関する施策を推進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公共施設整備基金：旧国民宿舎取壊しに伴</a:t>
          </a:r>
          <a:r>
            <a:rPr kumimoji="1" lang="ja-JP" altLang="en-US" sz="1400">
              <a:solidFill>
                <a:schemeClr val="dk1"/>
              </a:solidFill>
              <a:effectLst/>
              <a:latin typeface="+mn-lt"/>
              <a:ea typeface="+mn-ea"/>
              <a:cs typeface="+mn-cs"/>
            </a:rPr>
            <a:t>い、</a:t>
          </a:r>
          <a:r>
            <a:rPr kumimoji="1" lang="en-US" altLang="ja-JP" sz="1400">
              <a:solidFill>
                <a:schemeClr val="dk1"/>
              </a:solidFill>
              <a:effectLst/>
              <a:latin typeface="+mn-lt"/>
              <a:ea typeface="+mn-ea"/>
              <a:cs typeface="+mn-cs"/>
            </a:rPr>
            <a:t>40</a:t>
          </a:r>
          <a:r>
            <a:rPr kumimoji="1" lang="ja-JP" altLang="en-US" sz="1400">
              <a:solidFill>
                <a:schemeClr val="dk1"/>
              </a:solidFill>
              <a:effectLst/>
              <a:latin typeface="+mn-lt"/>
              <a:ea typeface="+mn-ea"/>
              <a:cs typeface="+mn-cs"/>
            </a:rPr>
            <a:t>百万円の減</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公共施設整備基金：公共施設の建て替えの準備として、毎年</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百万円程度を積立予定</a:t>
          </a:r>
          <a:endParaRPr lang="ja-JP" altLang="ja-JP" sz="1400">
            <a:effectLst/>
          </a:endParaRPr>
        </a:p>
        <a:p>
          <a:r>
            <a:rPr kumimoji="1" lang="ja-JP" altLang="ja-JP" sz="1400">
              <a:solidFill>
                <a:schemeClr val="dk1"/>
              </a:solidFill>
              <a:effectLst/>
              <a:latin typeface="+mn-lt"/>
              <a:ea typeface="+mn-ea"/>
              <a:cs typeface="+mn-cs"/>
            </a:rPr>
            <a:t>ふるさと応援基金：寄付金の使途に合わせて取り崩すため、今後は減少する予定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地方交付税の増加、ふるさとしらこ応援基金の各種事業への有効活用等により、結果的に歳入一般財源に余剰が生まれた。そのため、取り崩しを回避したうえで、決算余剰金の積立てにより積立額は</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災害への備え等のため、過去の実績等を踏まえ</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億円程度を維持することとし、使途の明確化を図るため特定目的基金の活用を検討している。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年度臨時財政対策債の償還に備えるための増。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いくつかの大型事業が検討中にあり、状況によっては取り崩していく可能性がある。また、今後更新を迎える公共施設等の老朽化対策に係る費用の増加も予想されるため、決算状況を踏まえながら可能な範囲で積み立てを増額させていく必要が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財政力指数は前年と比較し</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し、類似団体平均とほぼ同じ数値となっている。今後も町の課題である人口減少や高齢化が予想されることから、歳出の見直しを継続的に実施するとともに、税収基盤の強化を図り財源の確保に努める。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374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30815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ポイント増加したが、類似団体平均・全国平均よりも低い数値となっている。</a:t>
          </a:r>
          <a:endParaRPr lang="ja-JP" altLang="ja-JP" sz="1400">
            <a:effectLst/>
          </a:endParaRPr>
        </a:p>
        <a:p>
          <a:r>
            <a:rPr kumimoji="1" lang="ja-JP" altLang="ja-JP" sz="1100">
              <a:solidFill>
                <a:schemeClr val="dk1"/>
              </a:solidFill>
              <a:effectLst/>
              <a:latin typeface="+mn-lt"/>
              <a:ea typeface="+mn-ea"/>
              <a:cs typeface="+mn-cs"/>
            </a:rPr>
            <a:t>今後は、臨時財政対策債が</a:t>
          </a:r>
          <a:r>
            <a:rPr kumimoji="1" lang="ja-JP" altLang="en-US" sz="1100">
              <a:solidFill>
                <a:schemeClr val="dk1"/>
              </a:solidFill>
              <a:effectLst/>
              <a:latin typeface="+mn-lt"/>
              <a:ea typeface="+mn-ea"/>
              <a:cs typeface="+mn-cs"/>
            </a:rPr>
            <a:t>なくなったこと等により、</a:t>
          </a:r>
          <a:r>
            <a:rPr kumimoji="1" lang="ja-JP" altLang="ja-JP" sz="1100">
              <a:solidFill>
                <a:schemeClr val="dk1"/>
              </a:solidFill>
              <a:effectLst/>
              <a:latin typeface="+mn-lt"/>
              <a:ea typeface="+mn-ea"/>
              <a:cs typeface="+mn-cs"/>
            </a:rPr>
            <a:t>一般財源の伸び悩みが予測されることから、税収の徴収率の向上を図るとともに、事務・事業の見直し、業務の効率化等経常的経費の削減に努める。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62019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11087"/>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9737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6684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136948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697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166581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69787"/>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56108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他団体との比較では、類似団体平均は下回っているものの、全国平均・県平均よりも高い。この要因として、ゴミ処理業務や消防業務を一部事務組合で行っていることが挙げられる。一部事務組合の人件費・物件費等に充てる負担金を合計した場合、人口１人当たりの金額は大幅に増加することになる。今後もこれらを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110968</xdr:rowOff>
    </xdr:from>
    <xdr:to>
      <xdr:col>23</xdr:col>
      <xdr:colOff>133350</xdr:colOff>
      <xdr:row>83</xdr:row>
      <xdr:rowOff>3945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9868"/>
          <a:ext cx="8382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110968</xdr:rowOff>
    </xdr:from>
    <xdr:to>
      <xdr:col>19</xdr:col>
      <xdr:colOff>133350</xdr:colOff>
      <xdr:row>82</xdr:row>
      <xdr:rowOff>112888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69868"/>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99403</xdr:rowOff>
    </xdr:from>
    <xdr:to>
      <xdr:col>15</xdr:col>
      <xdr:colOff>82550</xdr:colOff>
      <xdr:row>82</xdr:row>
      <xdr:rowOff>112888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8303"/>
          <a:ext cx="889000" cy="1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89715</xdr:rowOff>
    </xdr:from>
    <xdr:to>
      <xdr:col>11</xdr:col>
      <xdr:colOff>31750</xdr:colOff>
      <xdr:row>82</xdr:row>
      <xdr:rowOff>99403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48615"/>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124595</xdr:rowOff>
    </xdr:from>
    <xdr:to>
      <xdr:col>23</xdr:col>
      <xdr:colOff>184150</xdr:colOff>
      <xdr:row>83</xdr:row>
      <xdr:rowOff>54745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141122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60168</xdr:rowOff>
    </xdr:from>
    <xdr:to>
      <xdr:col>19</xdr:col>
      <xdr:colOff>184150</xdr:colOff>
      <xdr:row>82</xdr:row>
      <xdr:rowOff>161768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62088</xdr:rowOff>
    </xdr:from>
    <xdr:to>
      <xdr:col>15</xdr:col>
      <xdr:colOff>133350</xdr:colOff>
      <xdr:row>82</xdr:row>
      <xdr:rowOff>163688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48603</xdr:rowOff>
    </xdr:from>
    <xdr:to>
      <xdr:col>11</xdr:col>
      <xdr:colOff>82550</xdr:colOff>
      <xdr:row>82</xdr:row>
      <xdr:rowOff>150203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160380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38915</xdr:rowOff>
    </xdr:from>
    <xdr:to>
      <xdr:col>7</xdr:col>
      <xdr:colOff>31750</xdr:colOff>
      <xdr:row>82</xdr:row>
      <xdr:rowOff>140515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150692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ポイントの減少となったが、依然として類似団体を上回っている。旧来からの給与体系と、経験年数階層内による職員分布の変動が多かったことが要因となっている。</a:t>
          </a:r>
          <a:endParaRPr lang="ja-JP" altLang="ja-JP" sz="1400">
            <a:effectLst/>
          </a:endParaRPr>
        </a:p>
        <a:p>
          <a:r>
            <a:rPr kumimoji="1" lang="ja-JP" altLang="ja-JP" sz="1100">
              <a:solidFill>
                <a:schemeClr val="dk1"/>
              </a:solidFill>
              <a:effectLst/>
              <a:latin typeface="+mn-lt"/>
              <a:ea typeface="+mn-ea"/>
              <a:cs typeface="+mn-cs"/>
            </a:rPr>
            <a:t>今後は、人事評価制度の活用により年功的な給与上昇の抑制と職務・職責に応じた構造への転換に努め、類似団体平均の水準まで近づける。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741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2822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2822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205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行財政改革プランに基づいた職員数削減の取り組みにより、職員数</a:t>
          </a:r>
          <a:r>
            <a:rPr kumimoji="1" lang="ja-JP" altLang="en-US" sz="1100">
              <a:solidFill>
                <a:schemeClr val="dk1"/>
              </a:solidFill>
              <a:effectLst/>
              <a:latin typeface="+mn-lt"/>
              <a:ea typeface="+mn-ea"/>
              <a:cs typeface="+mn-cs"/>
            </a:rPr>
            <a:t>の削減を図ってきたが、</a:t>
          </a:r>
          <a:r>
            <a:rPr kumimoji="1" lang="ja-JP" altLang="ja-JP" sz="1100">
              <a:solidFill>
                <a:schemeClr val="dk1"/>
              </a:solidFill>
              <a:effectLst/>
              <a:latin typeface="+mn-lt"/>
              <a:ea typeface="+mn-ea"/>
              <a:cs typeface="+mn-cs"/>
            </a:rPr>
            <a:t>人口減少による影響もあり、類似団体平均を上回っている。</a:t>
          </a:r>
          <a:endParaRPr lang="ja-JP" altLang="ja-JP" sz="1400">
            <a:effectLst/>
          </a:endParaRPr>
        </a:p>
        <a:p>
          <a:r>
            <a:rPr kumimoji="1" lang="ja-JP" altLang="ja-JP" sz="1100">
              <a:solidFill>
                <a:schemeClr val="dk1"/>
              </a:solidFill>
              <a:effectLst/>
              <a:latin typeface="+mn-lt"/>
              <a:ea typeface="+mn-ea"/>
              <a:cs typeface="+mn-cs"/>
            </a:rPr>
            <a:t>今後も人口減少は続くと思われ、組織・事務事業の見直しを検討しつつ引き続き計画的な職員採用により職員数の削減を図る。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160884</xdr:rowOff>
    </xdr:from>
    <xdr:to>
      <xdr:col>81</xdr:col>
      <xdr:colOff>44450</xdr:colOff>
      <xdr:row>62</xdr:row>
      <xdr:rowOff>17907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9334"/>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160884</xdr:rowOff>
    </xdr:from>
    <xdr:to>
      <xdr:col>77</xdr:col>
      <xdr:colOff>44450</xdr:colOff>
      <xdr:row>61</xdr:row>
      <xdr:rowOff>161849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1933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159918</xdr:rowOff>
    </xdr:from>
    <xdr:to>
      <xdr:col>72</xdr:col>
      <xdr:colOff>203200</xdr:colOff>
      <xdr:row>61</xdr:row>
      <xdr:rowOff>161849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836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150266</xdr:rowOff>
    </xdr:from>
    <xdr:to>
      <xdr:col>68</xdr:col>
      <xdr:colOff>152400</xdr:colOff>
      <xdr:row>61</xdr:row>
      <xdr:rowOff>159918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087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110634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110084</xdr:rowOff>
    </xdr:from>
    <xdr:to>
      <xdr:col>77</xdr:col>
      <xdr:colOff>95250</xdr:colOff>
      <xdr:row>62</xdr:row>
      <xdr:rowOff>40234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25011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111049</xdr:rowOff>
    </xdr:from>
    <xdr:to>
      <xdr:col>73</xdr:col>
      <xdr:colOff>44450</xdr:colOff>
      <xdr:row>62</xdr:row>
      <xdr:rowOff>41199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25976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109118</xdr:rowOff>
    </xdr:from>
    <xdr:to>
      <xdr:col>68</xdr:col>
      <xdr:colOff>203200</xdr:colOff>
      <xdr:row>62</xdr:row>
      <xdr:rowOff>39268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24045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99466</xdr:rowOff>
    </xdr:from>
    <xdr:to>
      <xdr:col>64</xdr:col>
      <xdr:colOff>152400</xdr:colOff>
      <xdr:row>62</xdr:row>
      <xdr:rowOff>29616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4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一部事務組合に対する負担金の増加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ポイント増加している。類似団体平均を下回ってはいるが、今後も公債費の負担は増加傾向になることが見込まれるため新規事業については優先性・緊急性を勘案し水準を抑える。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115062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630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76454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954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8890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7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様となっている。今後も、地方債の発行は、交付税算入率の高い起債に係る事業を優先的に実施していくなど、後世代への負担を軽減しつつ、公債費充当可能基金の着実な積立ができるよう、計画的な財産運営、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158293</xdr:rowOff>
    </xdr:from>
    <xdr:to>
      <xdr:col>64</xdr:col>
      <xdr:colOff>152400</xdr:colOff>
      <xdr:row>15</xdr:row>
      <xdr:rowOff>88443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73220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職員数の減少等から前年度から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ポイントの減少となったが、人口規模に対して保育所等の公立の施設が多いことから、類似団体平均（</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）を上回っている。保育所の統合など事務・事業の見直しを今後検討しており、組織・事務事業の見直しや新規採用の抑制による職員数の削減等の行財政計画の取組を通じて人件費の削減に努める。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0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148590</xdr:rowOff>
    </xdr:from>
    <xdr:to>
      <xdr:col>15</xdr:col>
      <xdr:colOff>149225</xdr:colOff>
      <xdr:row>37</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デジタル化による各種システム利用料等の増加により前年度より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ポイントの増加となったが、類似団体平均を下回っている。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今後も業務の効率化のため、デジタル化によるシステム利用料や保守業務委託料等の更なる増加が見込まれるため、長期継続契約や見積もり合わせによる契約等、より一層の経費削減に努める。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、引き続き類似団体平均を下回る水準となっている。</a:t>
          </a:r>
          <a:endParaRPr lang="ja-JP" altLang="ja-JP" sz="1400">
            <a:effectLst/>
          </a:endParaRPr>
        </a:p>
        <a:p>
          <a:r>
            <a:rPr kumimoji="1" lang="ja-JP" altLang="ja-JP" sz="1100">
              <a:solidFill>
                <a:schemeClr val="dk1"/>
              </a:solidFill>
              <a:effectLst/>
              <a:latin typeface="+mn-lt"/>
              <a:ea typeface="+mn-ea"/>
              <a:cs typeface="+mn-cs"/>
            </a:rPr>
            <a:t>今後は社会福祉費や子育て支援政策のための児童福祉費が増加することが予想されるが、町単独の扶助費については必要性や効果等を精査し、水準の維持に努める。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1815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515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前年度から変動がな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、類似団体平均を上回っている。特別会計への繰出金が多くを占めているため、特別会計等の適正な運営を心掛け、繰出金の適切な支出に努める。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20865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9978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10027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10027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144434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減少となり</a:t>
          </a:r>
          <a:r>
            <a:rPr kumimoji="1" lang="ja-JP" altLang="ja-JP" sz="1100">
              <a:solidFill>
                <a:schemeClr val="dk1"/>
              </a:solidFill>
              <a:effectLst/>
              <a:latin typeface="+mn-lt"/>
              <a:ea typeface="+mn-ea"/>
              <a:cs typeface="+mn-cs"/>
            </a:rPr>
            <a:t>、類似団体平均は下回っている。</a:t>
          </a:r>
          <a:endParaRPr lang="ja-JP" altLang="ja-JP" sz="1400">
            <a:effectLst/>
          </a:endParaRPr>
        </a:p>
        <a:p>
          <a:r>
            <a:rPr kumimoji="1" lang="ja-JP" altLang="ja-JP" sz="1100">
              <a:solidFill>
                <a:schemeClr val="dk1"/>
              </a:solidFill>
              <a:effectLst/>
              <a:latin typeface="+mn-lt"/>
              <a:ea typeface="+mn-ea"/>
              <a:cs typeface="+mn-cs"/>
            </a:rPr>
            <a:t>今後も各種団体への町単独補助金等の見直しを行い、補助費等の抑制に努めていく。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08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10414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前年度と変わらず、類似団体平均、全国平均、県平均いずれも下回っている。</a:t>
          </a:r>
          <a:endParaRPr lang="ja-JP" altLang="ja-JP" sz="1400">
            <a:effectLst/>
          </a:endParaRPr>
        </a:p>
        <a:p>
          <a:r>
            <a:rPr kumimoji="1" lang="ja-JP" altLang="ja-JP" sz="1100">
              <a:solidFill>
                <a:schemeClr val="dk1"/>
              </a:solidFill>
              <a:effectLst/>
              <a:latin typeface="+mn-lt"/>
              <a:ea typeface="+mn-ea"/>
              <a:cs typeface="+mn-cs"/>
            </a:rPr>
            <a:t>しかし、今後について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大規模事業が予想されており、起債借入額の増加が見込まれる。そのため事業の優先性・緊急性を勘案し引き続き水準を低く保つことに努める。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66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62992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657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76708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657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に引き続き類似団体平均を下回っているが、人件費は会計年度任用職員の影響により多くなっている。人件費については、組織・事務事業の見直しや新規採用職員の抑制など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08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0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75</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6400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76</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64008"/>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92818</xdr:rowOff>
    </xdr:from>
    <xdr:to>
      <xdr:col>29</xdr:col>
      <xdr:colOff>127000</xdr:colOff>
      <xdr:row>16</xdr:row>
      <xdr:rowOff>128119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83643"/>
          <a:ext cx="647700" cy="3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128119</xdr:rowOff>
    </xdr:from>
    <xdr:to>
      <xdr:col>26</xdr:col>
      <xdr:colOff>50800</xdr:colOff>
      <xdr:row>16</xdr:row>
      <xdr:rowOff>160360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18944"/>
          <a:ext cx="698500" cy="3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160360</xdr:rowOff>
    </xdr:from>
    <xdr:to>
      <xdr:col>22</xdr:col>
      <xdr:colOff>114300</xdr:colOff>
      <xdr:row>16</xdr:row>
      <xdr:rowOff>165819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51185"/>
          <a:ext cx="698500" cy="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165819</xdr:rowOff>
    </xdr:from>
    <xdr:to>
      <xdr:col>18</xdr:col>
      <xdr:colOff>177800</xdr:colOff>
      <xdr:row>16</xdr:row>
      <xdr:rowOff>168942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56644"/>
          <a:ext cx="6985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42018</xdr:rowOff>
    </xdr:from>
    <xdr:to>
      <xdr:col>29</xdr:col>
      <xdr:colOff>177800</xdr:colOff>
      <xdr:row>16</xdr:row>
      <xdr:rowOff>143618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3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14095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0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77319</xdr:rowOff>
    </xdr:from>
    <xdr:to>
      <xdr:col>26</xdr:col>
      <xdr:colOff>101600</xdr:colOff>
      <xdr:row>17</xdr:row>
      <xdr:rowOff>7469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6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163696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109560</xdr:rowOff>
    </xdr:from>
    <xdr:to>
      <xdr:col>22</xdr:col>
      <xdr:colOff>165100</xdr:colOff>
      <xdr:row>17</xdr:row>
      <xdr:rowOff>39710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24487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115019</xdr:rowOff>
    </xdr:from>
    <xdr:to>
      <xdr:col>19</xdr:col>
      <xdr:colOff>38100</xdr:colOff>
      <xdr:row>17</xdr:row>
      <xdr:rowOff>45169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0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29946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9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118142</xdr:rowOff>
    </xdr:from>
    <xdr:to>
      <xdr:col>15</xdr:col>
      <xdr:colOff>101600</xdr:colOff>
      <xdr:row>17</xdr:row>
      <xdr:rowOff>48292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33069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9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74288</xdr:rowOff>
    </xdr:from>
    <xdr:to>
      <xdr:col>29</xdr:col>
      <xdr:colOff>127000</xdr:colOff>
      <xdr:row>37</xdr:row>
      <xdr:rowOff>87205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8988"/>
          <a:ext cx="647700" cy="1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74288</xdr:rowOff>
    </xdr:from>
    <xdr:to>
      <xdr:col>26</xdr:col>
      <xdr:colOff>50800</xdr:colOff>
      <xdr:row>37</xdr:row>
      <xdr:rowOff>162738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8988"/>
          <a:ext cx="698500" cy="8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162738</xdr:rowOff>
    </xdr:from>
    <xdr:to>
      <xdr:col>22</xdr:col>
      <xdr:colOff>114300</xdr:colOff>
      <xdr:row>37</xdr:row>
      <xdr:rowOff>184607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7438"/>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184607</xdr:rowOff>
    </xdr:from>
    <xdr:to>
      <xdr:col>18</xdr:col>
      <xdr:colOff>177800</xdr:colOff>
      <xdr:row>37</xdr:row>
      <xdr:rowOff>212268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09307"/>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36405</xdr:rowOff>
    </xdr:from>
    <xdr:to>
      <xdr:col>29</xdr:col>
      <xdr:colOff>177800</xdr:colOff>
      <xdr:row>37</xdr:row>
      <xdr:rowOff>138005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1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8482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23488</xdr:rowOff>
    </xdr:from>
    <xdr:to>
      <xdr:col>26</xdr:col>
      <xdr:colOff>101600</xdr:colOff>
      <xdr:row>37</xdr:row>
      <xdr:rowOff>125088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109865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111938</xdr:rowOff>
    </xdr:from>
    <xdr:to>
      <xdr:col>22</xdr:col>
      <xdr:colOff>165100</xdr:colOff>
      <xdr:row>37</xdr:row>
      <xdr:rowOff>213538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198315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2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133807</xdr:rowOff>
    </xdr:from>
    <xdr:to>
      <xdr:col>19</xdr:col>
      <xdr:colOff>38100</xdr:colOff>
      <xdr:row>37</xdr:row>
      <xdr:rowOff>235407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5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220184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161468</xdr:rowOff>
    </xdr:from>
    <xdr:to>
      <xdr:col>15</xdr:col>
      <xdr:colOff>101600</xdr:colOff>
      <xdr:row>37</xdr:row>
      <xdr:rowOff>263068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8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247845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86660</xdr:rowOff>
    </xdr:from>
    <xdr:to>
      <xdr:col>24</xdr:col>
      <xdr:colOff>63500</xdr:colOff>
      <xdr:row>35</xdr:row>
      <xdr:rowOff>123785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87410"/>
          <a:ext cx="8382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123785</xdr:rowOff>
    </xdr:from>
    <xdr:to>
      <xdr:col>19</xdr:col>
      <xdr:colOff>177800</xdr:colOff>
      <xdr:row>35</xdr:row>
      <xdr:rowOff>149685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4535"/>
          <a:ext cx="889000" cy="2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149685</xdr:rowOff>
    </xdr:from>
    <xdr:to>
      <xdr:col>15</xdr:col>
      <xdr:colOff>50800</xdr:colOff>
      <xdr:row>35</xdr:row>
      <xdr:rowOff>160329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50435"/>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160329</xdr:rowOff>
    </xdr:from>
    <xdr:to>
      <xdr:col>10</xdr:col>
      <xdr:colOff>114300</xdr:colOff>
      <xdr:row>35</xdr:row>
      <xdr:rowOff>161810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1079"/>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35860</xdr:rowOff>
    </xdr:from>
    <xdr:to>
      <xdr:col>24</xdr:col>
      <xdr:colOff>114300</xdr:colOff>
      <xdr:row>35</xdr:row>
      <xdr:rowOff>137460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58737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8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72985</xdr:rowOff>
    </xdr:from>
    <xdr:to>
      <xdr:col>20</xdr:col>
      <xdr:colOff>38100</xdr:colOff>
      <xdr:row>36</xdr:row>
      <xdr:rowOff>3135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19662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98885</xdr:rowOff>
    </xdr:from>
    <xdr:to>
      <xdr:col>15</xdr:col>
      <xdr:colOff>101600</xdr:colOff>
      <xdr:row>36</xdr:row>
      <xdr:rowOff>29035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45562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109529</xdr:rowOff>
    </xdr:from>
    <xdr:to>
      <xdr:col>10</xdr:col>
      <xdr:colOff>165100</xdr:colOff>
      <xdr:row>36</xdr:row>
      <xdr:rowOff>39679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56206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8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111010</xdr:rowOff>
    </xdr:from>
    <xdr:to>
      <xdr:col>6</xdr:col>
      <xdr:colOff>38100</xdr:colOff>
      <xdr:row>36</xdr:row>
      <xdr:rowOff>41160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57687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8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123554</xdr:rowOff>
    </xdr:from>
    <xdr:to>
      <xdr:col>24</xdr:col>
      <xdr:colOff>63500</xdr:colOff>
      <xdr:row>58</xdr:row>
      <xdr:rowOff>26501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6204"/>
          <a:ext cx="8382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6165</xdr:rowOff>
    </xdr:from>
    <xdr:to>
      <xdr:col>19</xdr:col>
      <xdr:colOff>177800</xdr:colOff>
      <xdr:row>58</xdr:row>
      <xdr:rowOff>26501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0265"/>
          <a:ext cx="889000" cy="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6165</xdr:rowOff>
    </xdr:from>
    <xdr:to>
      <xdr:col>15</xdr:col>
      <xdr:colOff>50800</xdr:colOff>
      <xdr:row>58</xdr:row>
      <xdr:rowOff>21677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026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21677</xdr:rowOff>
    </xdr:from>
    <xdr:to>
      <xdr:col>10</xdr:col>
      <xdr:colOff>114300</xdr:colOff>
      <xdr:row>58</xdr:row>
      <xdr:rowOff>38191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5777"/>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72754</xdr:rowOff>
    </xdr:from>
    <xdr:to>
      <xdr:col>24</xdr:col>
      <xdr:colOff>114300</xdr:colOff>
      <xdr:row>58</xdr:row>
      <xdr:rowOff>2904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51181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147151</xdr:rowOff>
    </xdr:from>
    <xdr:to>
      <xdr:col>20</xdr:col>
      <xdr:colOff>38100</xdr:colOff>
      <xdr:row>58</xdr:row>
      <xdr:rowOff>77301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68428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1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126815</xdr:rowOff>
    </xdr:from>
    <xdr:to>
      <xdr:col>15</xdr:col>
      <xdr:colOff>101600</xdr:colOff>
      <xdr:row>58</xdr:row>
      <xdr:rowOff>56965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48092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142327</xdr:rowOff>
    </xdr:from>
    <xdr:to>
      <xdr:col>10</xdr:col>
      <xdr:colOff>165100</xdr:colOff>
      <xdr:row>58</xdr:row>
      <xdr:rowOff>72477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63604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158841</xdr:rowOff>
    </xdr:from>
    <xdr:to>
      <xdr:col>6</xdr:col>
      <xdr:colOff>38100</xdr:colOff>
      <xdr:row>58</xdr:row>
      <xdr:rowOff>88991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71211</xdr:rowOff>
    </xdr:from>
    <xdr:to>
      <xdr:col>24</xdr:col>
      <xdr:colOff>63500</xdr:colOff>
      <xdr:row>78</xdr:row>
      <xdr:rowOff>83235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4311"/>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83235</xdr:rowOff>
    </xdr:from>
    <xdr:to>
      <xdr:col>19</xdr:col>
      <xdr:colOff>177800</xdr:colOff>
      <xdr:row>78</xdr:row>
      <xdr:rowOff>83441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633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73864</xdr:rowOff>
    </xdr:from>
    <xdr:to>
      <xdr:col>15</xdr:col>
      <xdr:colOff>50800</xdr:colOff>
      <xdr:row>78</xdr:row>
      <xdr:rowOff>83441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6964"/>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61657</xdr:rowOff>
    </xdr:from>
    <xdr:to>
      <xdr:col>10</xdr:col>
      <xdr:colOff>114300</xdr:colOff>
      <xdr:row>78</xdr:row>
      <xdr:rowOff>73864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4757"/>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20411</xdr:rowOff>
    </xdr:from>
    <xdr:to>
      <xdr:col>24</xdr:col>
      <xdr:colOff>114300</xdr:colOff>
      <xdr:row>78</xdr:row>
      <xdr:rowOff>122011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106788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32435</xdr:rowOff>
    </xdr:from>
    <xdr:to>
      <xdr:col>20</xdr:col>
      <xdr:colOff>38100</xdr:colOff>
      <xdr:row>78</xdr:row>
      <xdr:rowOff>134035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125162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32641</xdr:rowOff>
    </xdr:from>
    <xdr:to>
      <xdr:col>15</xdr:col>
      <xdr:colOff>101600</xdr:colOff>
      <xdr:row>78</xdr:row>
      <xdr:rowOff>134241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125368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23064</xdr:rowOff>
    </xdr:from>
    <xdr:to>
      <xdr:col>10</xdr:col>
      <xdr:colOff>165100</xdr:colOff>
      <xdr:row>78</xdr:row>
      <xdr:rowOff>124664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115791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10857</xdr:rowOff>
    </xdr:from>
    <xdr:to>
      <xdr:col>6</xdr:col>
      <xdr:colOff>38100</xdr:colOff>
      <xdr:row>78</xdr:row>
      <xdr:rowOff>112457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37123</xdr:rowOff>
    </xdr:from>
    <xdr:to>
      <xdr:col>24</xdr:col>
      <xdr:colOff>63500</xdr:colOff>
      <xdr:row>97</xdr:row>
      <xdr:rowOff>78511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7773"/>
          <a:ext cx="8382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78511</xdr:rowOff>
    </xdr:from>
    <xdr:to>
      <xdr:col>19</xdr:col>
      <xdr:colOff>177800</xdr:colOff>
      <xdr:row>97</xdr:row>
      <xdr:rowOff>121346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9161"/>
          <a:ext cx="889000" cy="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20817</xdr:rowOff>
    </xdr:from>
    <xdr:to>
      <xdr:col>15</xdr:col>
      <xdr:colOff>50800</xdr:colOff>
      <xdr:row>97</xdr:row>
      <xdr:rowOff>121346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1467"/>
          <a:ext cx="889000" cy="1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20817</xdr:rowOff>
    </xdr:from>
    <xdr:to>
      <xdr:col>10</xdr:col>
      <xdr:colOff>114300</xdr:colOff>
      <xdr:row>98</xdr:row>
      <xdr:rowOff>118864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1467"/>
          <a:ext cx="889000" cy="26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157773</xdr:rowOff>
    </xdr:from>
    <xdr:to>
      <xdr:col>24</xdr:col>
      <xdr:colOff>114300</xdr:colOff>
      <xdr:row>97</xdr:row>
      <xdr:rowOff>87923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136200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27711</xdr:rowOff>
    </xdr:from>
    <xdr:to>
      <xdr:col>20</xdr:col>
      <xdr:colOff>38100</xdr:colOff>
      <xdr:row>97</xdr:row>
      <xdr:rowOff>129311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120438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70546</xdr:rowOff>
    </xdr:from>
    <xdr:to>
      <xdr:col>15</xdr:col>
      <xdr:colOff>101600</xdr:colOff>
      <xdr:row>98</xdr:row>
      <xdr:rowOff>696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163273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141467</xdr:rowOff>
    </xdr:from>
    <xdr:to>
      <xdr:col>10</xdr:col>
      <xdr:colOff>165100</xdr:colOff>
      <xdr:row>97</xdr:row>
      <xdr:rowOff>71617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62744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68064</xdr:rowOff>
    </xdr:from>
    <xdr:to>
      <xdr:col>6</xdr:col>
      <xdr:colOff>38100</xdr:colOff>
      <xdr:row>98</xdr:row>
      <xdr:rowOff>169664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147930</xdr:rowOff>
    </xdr:from>
    <xdr:to>
      <xdr:col>55</xdr:col>
      <xdr:colOff>0</xdr:colOff>
      <xdr:row>37</xdr:row>
      <xdr:rowOff>157067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91580"/>
          <a:ext cx="8382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157067</xdr:rowOff>
    </xdr:from>
    <xdr:to>
      <xdr:col>50</xdr:col>
      <xdr:colOff>114300</xdr:colOff>
      <xdr:row>37</xdr:row>
      <xdr:rowOff>158893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00717"/>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158893</xdr:rowOff>
    </xdr:from>
    <xdr:to>
      <xdr:col>45</xdr:col>
      <xdr:colOff>177800</xdr:colOff>
      <xdr:row>37</xdr:row>
      <xdr:rowOff>166864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02543"/>
          <a:ext cx="8890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139396</xdr:rowOff>
    </xdr:from>
    <xdr:to>
      <xdr:col>41</xdr:col>
      <xdr:colOff>50800</xdr:colOff>
      <xdr:row>37</xdr:row>
      <xdr:rowOff>166864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40146"/>
          <a:ext cx="889000" cy="37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12057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106267</xdr:rowOff>
    </xdr:from>
    <xdr:to>
      <xdr:col>50</xdr:col>
      <xdr:colOff>165100</xdr:colOff>
      <xdr:row>38</xdr:row>
      <xdr:rowOff>36417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27544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108093</xdr:rowOff>
    </xdr:from>
    <xdr:to>
      <xdr:col>46</xdr:col>
      <xdr:colOff>38100</xdr:colOff>
      <xdr:row>38</xdr:row>
      <xdr:rowOff>38243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29370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116064</xdr:rowOff>
    </xdr:from>
    <xdr:to>
      <xdr:col>41</xdr:col>
      <xdr:colOff>101600</xdr:colOff>
      <xdr:row>38</xdr:row>
      <xdr:rowOff>46214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37341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88596</xdr:rowOff>
    </xdr:from>
    <xdr:to>
      <xdr:col>36</xdr:col>
      <xdr:colOff>165100</xdr:colOff>
      <xdr:row>36</xdr:row>
      <xdr:rowOff>18746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9873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65652</xdr:rowOff>
    </xdr:from>
    <xdr:to>
      <xdr:col>55</xdr:col>
      <xdr:colOff>0</xdr:colOff>
      <xdr:row>58</xdr:row>
      <xdr:rowOff>85268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09752"/>
          <a:ext cx="838200" cy="1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65652</xdr:rowOff>
    </xdr:from>
    <xdr:to>
      <xdr:col>50</xdr:col>
      <xdr:colOff>114300</xdr:colOff>
      <xdr:row>58</xdr:row>
      <xdr:rowOff>93008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9752"/>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58277</xdr:rowOff>
    </xdr:from>
    <xdr:to>
      <xdr:col>45</xdr:col>
      <xdr:colOff>177800</xdr:colOff>
      <xdr:row>58</xdr:row>
      <xdr:rowOff>93008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2377"/>
          <a:ext cx="8890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22423</xdr:rowOff>
    </xdr:from>
    <xdr:to>
      <xdr:col>41</xdr:col>
      <xdr:colOff>50800</xdr:colOff>
      <xdr:row>58</xdr:row>
      <xdr:rowOff>58277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6523"/>
          <a:ext cx="889000" cy="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34468</xdr:rowOff>
    </xdr:from>
    <xdr:to>
      <xdr:col>55</xdr:col>
      <xdr:colOff>50800</xdr:colOff>
      <xdr:row>58</xdr:row>
      <xdr:rowOff>136068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120845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14852</xdr:rowOff>
    </xdr:from>
    <xdr:to>
      <xdr:col>50</xdr:col>
      <xdr:colOff>165100</xdr:colOff>
      <xdr:row>58</xdr:row>
      <xdr:rowOff>116452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107579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42208</xdr:rowOff>
    </xdr:from>
    <xdr:to>
      <xdr:col>46</xdr:col>
      <xdr:colOff>38100</xdr:colOff>
      <xdr:row>58</xdr:row>
      <xdr:rowOff>143808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134935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7477</xdr:rowOff>
    </xdr:from>
    <xdr:to>
      <xdr:col>41</xdr:col>
      <xdr:colOff>101600</xdr:colOff>
      <xdr:row>58</xdr:row>
      <xdr:rowOff>109077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100204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143073</xdr:rowOff>
    </xdr:from>
    <xdr:to>
      <xdr:col>36</xdr:col>
      <xdr:colOff>165100</xdr:colOff>
      <xdr:row>58</xdr:row>
      <xdr:rowOff>73223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64350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21954</xdr:rowOff>
    </xdr:from>
    <xdr:to>
      <xdr:col>55</xdr:col>
      <xdr:colOff>0</xdr:colOff>
      <xdr:row>78</xdr:row>
      <xdr:rowOff>23143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505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142266</xdr:rowOff>
    </xdr:from>
    <xdr:to>
      <xdr:col>50</xdr:col>
      <xdr:colOff>114300</xdr:colOff>
      <xdr:row>78</xdr:row>
      <xdr:rowOff>21954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3916"/>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142266</xdr:rowOff>
    </xdr:from>
    <xdr:to>
      <xdr:col>45</xdr:col>
      <xdr:colOff>177800</xdr:colOff>
      <xdr:row>77</xdr:row>
      <xdr:rowOff>151336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43916"/>
          <a:ext cx="889000" cy="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151336</xdr:rowOff>
    </xdr:from>
    <xdr:to>
      <xdr:col>41</xdr:col>
      <xdr:colOff>50800</xdr:colOff>
      <xdr:row>77</xdr:row>
      <xdr:rowOff>159057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5298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143793</xdr:rowOff>
    </xdr:from>
    <xdr:to>
      <xdr:col>55</xdr:col>
      <xdr:colOff>50800</xdr:colOff>
      <xdr:row>78</xdr:row>
      <xdr:rowOff>73943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58720</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142604</xdr:rowOff>
    </xdr:from>
    <xdr:to>
      <xdr:col>50</xdr:col>
      <xdr:colOff>165100</xdr:colOff>
      <xdr:row>78</xdr:row>
      <xdr:rowOff>72754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63881</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43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91466</xdr:rowOff>
    </xdr:from>
    <xdr:to>
      <xdr:col>46</xdr:col>
      <xdr:colOff>38100</xdr:colOff>
      <xdr:row>78</xdr:row>
      <xdr:rowOff>21616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12743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100536</xdr:rowOff>
    </xdr:from>
    <xdr:to>
      <xdr:col>41</xdr:col>
      <xdr:colOff>101600</xdr:colOff>
      <xdr:row>78</xdr:row>
      <xdr:rowOff>30686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21813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108257</xdr:rowOff>
    </xdr:from>
    <xdr:to>
      <xdr:col>36</xdr:col>
      <xdr:colOff>165100</xdr:colOff>
      <xdr:row>78</xdr:row>
      <xdr:rowOff>38407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29534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0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72096</xdr:rowOff>
    </xdr:from>
    <xdr:to>
      <xdr:col>55</xdr:col>
      <xdr:colOff>0</xdr:colOff>
      <xdr:row>98</xdr:row>
      <xdr:rowOff>91680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4196"/>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72096</xdr:rowOff>
    </xdr:from>
    <xdr:to>
      <xdr:col>50</xdr:col>
      <xdr:colOff>114300</xdr:colOff>
      <xdr:row>98</xdr:row>
      <xdr:rowOff>123134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4196"/>
          <a:ext cx="889000" cy="5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102536</xdr:rowOff>
    </xdr:from>
    <xdr:to>
      <xdr:col>45</xdr:col>
      <xdr:colOff>177800</xdr:colOff>
      <xdr:row>98</xdr:row>
      <xdr:rowOff>123134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04636"/>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53181</xdr:rowOff>
    </xdr:from>
    <xdr:to>
      <xdr:col>41</xdr:col>
      <xdr:colOff>50800</xdr:colOff>
      <xdr:row>98</xdr:row>
      <xdr:rowOff>102536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5281"/>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40880</xdr:rowOff>
    </xdr:from>
    <xdr:to>
      <xdr:col>55</xdr:col>
      <xdr:colOff>50800</xdr:colOff>
      <xdr:row>98</xdr:row>
      <xdr:rowOff>142480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127257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21296</xdr:rowOff>
    </xdr:from>
    <xdr:to>
      <xdr:col>50</xdr:col>
      <xdr:colOff>165100</xdr:colOff>
      <xdr:row>98</xdr:row>
      <xdr:rowOff>122896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72334</xdr:rowOff>
    </xdr:from>
    <xdr:to>
      <xdr:col>46</xdr:col>
      <xdr:colOff>38100</xdr:colOff>
      <xdr:row>99</xdr:row>
      <xdr:rowOff>2484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165061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428" y="169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51736</xdr:rowOff>
    </xdr:from>
    <xdr:to>
      <xdr:col>41</xdr:col>
      <xdr:colOff>101600</xdr:colOff>
      <xdr:row>98</xdr:row>
      <xdr:rowOff>153336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144463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2381</xdr:rowOff>
    </xdr:from>
    <xdr:to>
      <xdr:col>36</xdr:col>
      <xdr:colOff>165100</xdr:colOff>
      <xdr:row>98</xdr:row>
      <xdr:rowOff>103981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95108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131585</xdr:rowOff>
    </xdr:from>
    <xdr:to>
      <xdr:col>85</xdr:col>
      <xdr:colOff>127000</xdr:colOff>
      <xdr:row>38</xdr:row>
      <xdr:rowOff>133139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6685"/>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133139</xdr:rowOff>
    </xdr:from>
    <xdr:to>
      <xdr:col>81</xdr:col>
      <xdr:colOff>50800</xdr:colOff>
      <xdr:row>38</xdr:row>
      <xdr:rowOff>138419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8239"/>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135403</xdr:rowOff>
    </xdr:from>
    <xdr:to>
      <xdr:col>76</xdr:col>
      <xdr:colOff>114300</xdr:colOff>
      <xdr:row>38</xdr:row>
      <xdr:rowOff>138419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0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135403</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0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80785</xdr:rowOff>
    </xdr:from>
    <xdr:to>
      <xdr:col>85</xdr:col>
      <xdr:colOff>177800</xdr:colOff>
      <xdr:row>39</xdr:row>
      <xdr:rowOff>10935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82339</xdr:rowOff>
    </xdr:from>
    <xdr:to>
      <xdr:col>81</xdr:col>
      <xdr:colOff>101600</xdr:colOff>
      <xdr:row>39</xdr:row>
      <xdr:rowOff>12489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3616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87619</xdr:rowOff>
    </xdr:from>
    <xdr:to>
      <xdr:col>76</xdr:col>
      <xdr:colOff>165100</xdr:colOff>
      <xdr:row>39</xdr:row>
      <xdr:rowOff>17769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8896</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84603</xdr:rowOff>
    </xdr:from>
    <xdr:to>
      <xdr:col>72</xdr:col>
      <xdr:colOff>38100</xdr:colOff>
      <xdr:row>39</xdr:row>
      <xdr:rowOff>14753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5880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142470</xdr:rowOff>
    </xdr:from>
    <xdr:to>
      <xdr:col>85</xdr:col>
      <xdr:colOff>127000</xdr:colOff>
      <xdr:row>77</xdr:row>
      <xdr:rowOff>148168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44120"/>
          <a:ext cx="8382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142470</xdr:rowOff>
    </xdr:from>
    <xdr:to>
      <xdr:col>81</xdr:col>
      <xdr:colOff>50800</xdr:colOff>
      <xdr:row>77</xdr:row>
      <xdr:rowOff>146768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4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146768</xdr:rowOff>
    </xdr:from>
    <xdr:to>
      <xdr:col>76</xdr:col>
      <xdr:colOff>114300</xdr:colOff>
      <xdr:row>77</xdr:row>
      <xdr:rowOff>150092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48418"/>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150092</xdr:rowOff>
    </xdr:from>
    <xdr:to>
      <xdr:col>71</xdr:col>
      <xdr:colOff>177800</xdr:colOff>
      <xdr:row>77</xdr:row>
      <xdr:rowOff>158001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1742"/>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97368</xdr:rowOff>
    </xdr:from>
    <xdr:to>
      <xdr:col>85</xdr:col>
      <xdr:colOff>177800</xdr:colOff>
      <xdr:row>78</xdr:row>
      <xdr:rowOff>27518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12295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91670</xdr:rowOff>
    </xdr:from>
    <xdr:to>
      <xdr:col>81</xdr:col>
      <xdr:colOff>101600</xdr:colOff>
      <xdr:row>78</xdr:row>
      <xdr:rowOff>21820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12947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95968</xdr:rowOff>
    </xdr:from>
    <xdr:to>
      <xdr:col>76</xdr:col>
      <xdr:colOff>165100</xdr:colOff>
      <xdr:row>78</xdr:row>
      <xdr:rowOff>26118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17245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99292</xdr:rowOff>
    </xdr:from>
    <xdr:to>
      <xdr:col>72</xdr:col>
      <xdr:colOff>38100</xdr:colOff>
      <xdr:row>78</xdr:row>
      <xdr:rowOff>29442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20569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107201</xdr:rowOff>
    </xdr:from>
    <xdr:to>
      <xdr:col>67</xdr:col>
      <xdr:colOff>101600</xdr:colOff>
      <xdr:row>78</xdr:row>
      <xdr:rowOff>37351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28478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105087</xdr:rowOff>
    </xdr:from>
    <xdr:to>
      <xdr:col>85</xdr:col>
      <xdr:colOff>127000</xdr:colOff>
      <xdr:row>98</xdr:row>
      <xdr:rowOff>117446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7187"/>
          <a:ext cx="8382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105087</xdr:rowOff>
    </xdr:from>
    <xdr:to>
      <xdr:col>81</xdr:col>
      <xdr:colOff>50800</xdr:colOff>
      <xdr:row>98</xdr:row>
      <xdr:rowOff>107559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7187"/>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29104</xdr:rowOff>
    </xdr:from>
    <xdr:to>
      <xdr:col>76</xdr:col>
      <xdr:colOff>114300</xdr:colOff>
      <xdr:row>98</xdr:row>
      <xdr:rowOff>107559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1204"/>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29104</xdr:rowOff>
    </xdr:from>
    <xdr:to>
      <xdr:col>71</xdr:col>
      <xdr:colOff>177800</xdr:colOff>
      <xdr:row>98</xdr:row>
      <xdr:rowOff>125611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1204"/>
          <a:ext cx="8890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66646</xdr:rowOff>
    </xdr:from>
    <xdr:to>
      <xdr:col>85</xdr:col>
      <xdr:colOff>177800</xdr:colOff>
      <xdr:row>98</xdr:row>
      <xdr:rowOff>168246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153023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54287</xdr:rowOff>
    </xdr:from>
    <xdr:to>
      <xdr:col>81</xdr:col>
      <xdr:colOff>101600</xdr:colOff>
      <xdr:row>98</xdr:row>
      <xdr:rowOff>155887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147014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56759</xdr:rowOff>
    </xdr:from>
    <xdr:to>
      <xdr:col>76</xdr:col>
      <xdr:colOff>165100</xdr:colOff>
      <xdr:row>98</xdr:row>
      <xdr:rowOff>158359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149486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149754</xdr:rowOff>
    </xdr:from>
    <xdr:to>
      <xdr:col>72</xdr:col>
      <xdr:colOff>38100</xdr:colOff>
      <xdr:row>98</xdr:row>
      <xdr:rowOff>79904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96431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74811</xdr:rowOff>
    </xdr:from>
    <xdr:to>
      <xdr:col>67</xdr:col>
      <xdr:colOff>101600</xdr:colOff>
      <xdr:row>99</xdr:row>
      <xdr:rowOff>4961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167538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33801</xdr:rowOff>
    </xdr:from>
    <xdr:to>
      <xdr:col>116</xdr:col>
      <xdr:colOff>63500</xdr:colOff>
      <xdr:row>73</xdr:row>
      <xdr:rowOff>56890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49651"/>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56890</xdr:rowOff>
    </xdr:from>
    <xdr:to>
      <xdr:col>111</xdr:col>
      <xdr:colOff>177800</xdr:colOff>
      <xdr:row>73</xdr:row>
      <xdr:rowOff>91237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572740"/>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91237</xdr:rowOff>
    </xdr:from>
    <xdr:to>
      <xdr:col>107</xdr:col>
      <xdr:colOff>50800</xdr:colOff>
      <xdr:row>73</xdr:row>
      <xdr:rowOff>121507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07087"/>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121507</xdr:rowOff>
    </xdr:from>
    <xdr:to>
      <xdr:col>102</xdr:col>
      <xdr:colOff>114300</xdr:colOff>
      <xdr:row>73</xdr:row>
      <xdr:rowOff>124555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63735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154451</xdr:rowOff>
    </xdr:from>
    <xdr:to>
      <xdr:col>116</xdr:col>
      <xdr:colOff>114300</xdr:colOff>
      <xdr:row>73</xdr:row>
      <xdr:rowOff>84601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4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5878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6090</xdr:rowOff>
    </xdr:from>
    <xdr:to>
      <xdr:col>112</xdr:col>
      <xdr:colOff>38100</xdr:colOff>
      <xdr:row>73</xdr:row>
      <xdr:rowOff>107690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98817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40437</xdr:rowOff>
    </xdr:from>
    <xdr:to>
      <xdr:col>107</xdr:col>
      <xdr:colOff>101600</xdr:colOff>
      <xdr:row>73</xdr:row>
      <xdr:rowOff>142037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70707</xdr:rowOff>
    </xdr:from>
    <xdr:to>
      <xdr:col>102</xdr:col>
      <xdr:colOff>165100</xdr:colOff>
      <xdr:row>74</xdr:row>
      <xdr:rowOff>857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163434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73755</xdr:rowOff>
    </xdr:from>
    <xdr:to>
      <xdr:col>98</xdr:col>
      <xdr:colOff>38100</xdr:colOff>
      <xdr:row>74</xdr:row>
      <xdr:rowOff>3905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166482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521,908</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類似団体平均と比較し高い水準となっているのは人件費である。人件費は、行財政改革プランに基づき、定年退職者不補充等により職員数の削減を図ってきたが、人口減少による影響や会計年度任用職員報酬の増加により類似団体平均を上回ってしま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92075</xdr:rowOff>
    </xdr:from>
    <xdr:to>
      <xdr:col>24</xdr:col>
      <xdr:colOff>63500</xdr:colOff>
      <xdr:row>35</xdr:row>
      <xdr:rowOff>6159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1375"/>
          <a:ext cx="8382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xdr:rowOff>
    </xdr:from>
    <xdr:to>
      <xdr:col>19</xdr:col>
      <xdr:colOff>177800</xdr:colOff>
      <xdr:row>35</xdr:row>
      <xdr:rowOff>9589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690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9589</xdr:rowOff>
    </xdr:from>
    <xdr:to>
      <xdr:col>15</xdr:col>
      <xdr:colOff>50800</xdr:colOff>
      <xdr:row>35</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033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10732</xdr:rowOff>
    </xdr:from>
    <xdr:to>
      <xdr:col>10</xdr:col>
      <xdr:colOff>114300</xdr:colOff>
      <xdr:row>35</xdr:row>
      <xdr:rowOff>52260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1482"/>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126809</xdr:rowOff>
    </xdr:from>
    <xdr:to>
      <xdr:col>20</xdr:col>
      <xdr:colOff>38100</xdr:colOff>
      <xdr:row>35</xdr:row>
      <xdr:rowOff>56959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73486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130239</xdr:rowOff>
    </xdr:from>
    <xdr:to>
      <xdr:col>15</xdr:col>
      <xdr:colOff>101600</xdr:colOff>
      <xdr:row>35</xdr:row>
      <xdr:rowOff>60389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76916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xdr:rowOff>
    </xdr:from>
    <xdr:to>
      <xdr:col>10</xdr:col>
      <xdr:colOff>165100</xdr:colOff>
      <xdr:row>35</xdr:row>
      <xdr:rowOff>103060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131382</xdr:rowOff>
    </xdr:from>
    <xdr:to>
      <xdr:col>6</xdr:col>
      <xdr:colOff>38100</xdr:colOff>
      <xdr:row>35</xdr:row>
      <xdr:rowOff>61532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78059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154803</xdr:rowOff>
    </xdr:from>
    <xdr:to>
      <xdr:col>24</xdr:col>
      <xdr:colOff>63500</xdr:colOff>
      <xdr:row>57</xdr:row>
      <xdr:rowOff>163195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7453"/>
          <a:ext cx="8382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154803</xdr:rowOff>
    </xdr:from>
    <xdr:to>
      <xdr:col>19</xdr:col>
      <xdr:colOff>177800</xdr:colOff>
      <xdr:row>58</xdr:row>
      <xdr:rowOff>17955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7453"/>
          <a:ext cx="889000" cy="3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166640</xdr:rowOff>
    </xdr:from>
    <xdr:to>
      <xdr:col>15</xdr:col>
      <xdr:colOff>50800</xdr:colOff>
      <xdr:row>58</xdr:row>
      <xdr:rowOff>17955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9290"/>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31936</xdr:rowOff>
    </xdr:from>
    <xdr:to>
      <xdr:col>10</xdr:col>
      <xdr:colOff>114300</xdr:colOff>
      <xdr:row>57</xdr:row>
      <xdr:rowOff>166640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4586"/>
          <a:ext cx="889000" cy="1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112395</xdr:rowOff>
    </xdr:from>
    <xdr:to>
      <xdr:col>24</xdr:col>
      <xdr:colOff>114300</xdr:colOff>
      <xdr:row>58</xdr:row>
      <xdr:rowOff>42545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27322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104003</xdr:rowOff>
    </xdr:from>
    <xdr:to>
      <xdr:col>20</xdr:col>
      <xdr:colOff>38100</xdr:colOff>
      <xdr:row>58</xdr:row>
      <xdr:rowOff>34153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25280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138605</xdr:rowOff>
    </xdr:from>
    <xdr:to>
      <xdr:col>15</xdr:col>
      <xdr:colOff>101600</xdr:colOff>
      <xdr:row>58</xdr:row>
      <xdr:rowOff>68755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59882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115840</xdr:rowOff>
    </xdr:from>
    <xdr:to>
      <xdr:col>10</xdr:col>
      <xdr:colOff>165100</xdr:colOff>
      <xdr:row>58</xdr:row>
      <xdr:rowOff>45990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37117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152586</xdr:rowOff>
    </xdr:from>
    <xdr:to>
      <xdr:col>6</xdr:col>
      <xdr:colOff>38100</xdr:colOff>
      <xdr:row>57</xdr:row>
      <xdr:rowOff>82736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73863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16983</xdr:rowOff>
    </xdr:from>
    <xdr:to>
      <xdr:col>24</xdr:col>
      <xdr:colOff>63500</xdr:colOff>
      <xdr:row>77</xdr:row>
      <xdr:rowOff>67988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633"/>
          <a:ext cx="8382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67988</xdr:rowOff>
    </xdr:from>
    <xdr:to>
      <xdr:col>19</xdr:col>
      <xdr:colOff>177800</xdr:colOff>
      <xdr:row>77</xdr:row>
      <xdr:rowOff>102164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9638"/>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59635</xdr:rowOff>
    </xdr:from>
    <xdr:to>
      <xdr:col>15</xdr:col>
      <xdr:colOff>50800</xdr:colOff>
      <xdr:row>77</xdr:row>
      <xdr:rowOff>102164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1285"/>
          <a:ext cx="8890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59635</xdr:rowOff>
    </xdr:from>
    <xdr:to>
      <xdr:col>10</xdr:col>
      <xdr:colOff>114300</xdr:colOff>
      <xdr:row>78</xdr:row>
      <xdr:rowOff>23092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1285"/>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137633</xdr:rowOff>
    </xdr:from>
    <xdr:to>
      <xdr:col>24</xdr:col>
      <xdr:colOff>114300</xdr:colOff>
      <xdr:row>77</xdr:row>
      <xdr:rowOff>67783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52560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17188</xdr:rowOff>
    </xdr:from>
    <xdr:to>
      <xdr:col>20</xdr:col>
      <xdr:colOff>38100</xdr:colOff>
      <xdr:row>77</xdr:row>
      <xdr:rowOff>118788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109915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51364</xdr:rowOff>
    </xdr:from>
    <xdr:to>
      <xdr:col>15</xdr:col>
      <xdr:colOff>101600</xdr:colOff>
      <xdr:row>77</xdr:row>
      <xdr:rowOff>152964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144091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8835</xdr:rowOff>
    </xdr:from>
    <xdr:to>
      <xdr:col>10</xdr:col>
      <xdr:colOff>165100</xdr:colOff>
      <xdr:row>77</xdr:row>
      <xdr:rowOff>110435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143742</xdr:rowOff>
    </xdr:from>
    <xdr:to>
      <xdr:col>6</xdr:col>
      <xdr:colOff>38100</xdr:colOff>
      <xdr:row>78</xdr:row>
      <xdr:rowOff>73892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65019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32268</xdr:rowOff>
    </xdr:from>
    <xdr:to>
      <xdr:col>24</xdr:col>
      <xdr:colOff>63500</xdr:colOff>
      <xdr:row>97</xdr:row>
      <xdr:rowOff>36204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2918"/>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25290</xdr:rowOff>
    </xdr:from>
    <xdr:to>
      <xdr:col>19</xdr:col>
      <xdr:colOff>177800</xdr:colOff>
      <xdr:row>97</xdr:row>
      <xdr:rowOff>32268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5940"/>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22095</xdr:rowOff>
    </xdr:from>
    <xdr:to>
      <xdr:col>15</xdr:col>
      <xdr:colOff>50800</xdr:colOff>
      <xdr:row>97</xdr:row>
      <xdr:rowOff>25290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2745"/>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22095</xdr:rowOff>
    </xdr:from>
    <xdr:to>
      <xdr:col>10</xdr:col>
      <xdr:colOff>114300</xdr:colOff>
      <xdr:row>97</xdr:row>
      <xdr:rowOff>68518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2745"/>
          <a:ext cx="889000" cy="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156854</xdr:rowOff>
    </xdr:from>
    <xdr:to>
      <xdr:col>24</xdr:col>
      <xdr:colOff>114300</xdr:colOff>
      <xdr:row>97</xdr:row>
      <xdr:rowOff>87004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135281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152918</xdr:rowOff>
    </xdr:from>
    <xdr:to>
      <xdr:col>20</xdr:col>
      <xdr:colOff>38100</xdr:colOff>
      <xdr:row>97</xdr:row>
      <xdr:rowOff>83068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145940</xdr:rowOff>
    </xdr:from>
    <xdr:to>
      <xdr:col>15</xdr:col>
      <xdr:colOff>101600</xdr:colOff>
      <xdr:row>97</xdr:row>
      <xdr:rowOff>76090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67217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142745</xdr:rowOff>
    </xdr:from>
    <xdr:to>
      <xdr:col>10</xdr:col>
      <xdr:colOff>165100</xdr:colOff>
      <xdr:row>97</xdr:row>
      <xdr:rowOff>72895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64022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17718</xdr:rowOff>
    </xdr:from>
    <xdr:to>
      <xdr:col>6</xdr:col>
      <xdr:colOff>38100</xdr:colOff>
      <xdr:row>97</xdr:row>
      <xdr:rowOff>119318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52629</xdr:rowOff>
    </xdr:from>
    <xdr:to>
      <xdr:col>55</xdr:col>
      <xdr:colOff>0</xdr:colOff>
      <xdr:row>57</xdr:row>
      <xdr:rowOff>104508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25279"/>
          <a:ext cx="8382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104508</xdr:rowOff>
    </xdr:from>
    <xdr:to>
      <xdr:col>50</xdr:col>
      <xdr:colOff>114300</xdr:colOff>
      <xdr:row>57</xdr:row>
      <xdr:rowOff>110642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77158"/>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49530</xdr:rowOff>
    </xdr:from>
    <xdr:to>
      <xdr:col>45</xdr:col>
      <xdr:colOff>177800</xdr:colOff>
      <xdr:row>57</xdr:row>
      <xdr:rowOff>110642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22180"/>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10363</xdr:rowOff>
    </xdr:from>
    <xdr:to>
      <xdr:col>41</xdr:col>
      <xdr:colOff>50800</xdr:colOff>
      <xdr:row>57</xdr:row>
      <xdr:rowOff>49530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11563"/>
          <a:ext cx="889000" cy="2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1829</xdr:rowOff>
    </xdr:from>
    <xdr:to>
      <xdr:col>55</xdr:col>
      <xdr:colOff>50800</xdr:colOff>
      <xdr:row>57</xdr:row>
      <xdr:rowOff>103429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151706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53708</xdr:rowOff>
    </xdr:from>
    <xdr:to>
      <xdr:col>50</xdr:col>
      <xdr:colOff>165100</xdr:colOff>
      <xdr:row>57</xdr:row>
      <xdr:rowOff>155308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146435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59842</xdr:rowOff>
    </xdr:from>
    <xdr:to>
      <xdr:col>46</xdr:col>
      <xdr:colOff>38100</xdr:colOff>
      <xdr:row>57</xdr:row>
      <xdr:rowOff>161442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152569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170180</xdr:rowOff>
    </xdr:from>
    <xdr:to>
      <xdr:col>41</xdr:col>
      <xdr:colOff>101600</xdr:colOff>
      <xdr:row>57</xdr:row>
      <xdr:rowOff>100330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91457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131013</xdr:rowOff>
    </xdr:from>
    <xdr:to>
      <xdr:col>36</xdr:col>
      <xdr:colOff>165100</xdr:colOff>
      <xdr:row>56</xdr:row>
      <xdr:rowOff>61163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77690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162694</xdr:rowOff>
    </xdr:from>
    <xdr:to>
      <xdr:col>55</xdr:col>
      <xdr:colOff>0</xdr:colOff>
      <xdr:row>79</xdr:row>
      <xdr:rowOff>4842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35794"/>
          <a:ext cx="8382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166656</xdr:rowOff>
    </xdr:from>
    <xdr:to>
      <xdr:col>50</xdr:col>
      <xdr:colOff>114300</xdr:colOff>
      <xdr:row>79</xdr:row>
      <xdr:rowOff>4842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9756"/>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162244</xdr:rowOff>
    </xdr:from>
    <xdr:to>
      <xdr:col>45</xdr:col>
      <xdr:colOff>177800</xdr:colOff>
      <xdr:row>78</xdr:row>
      <xdr:rowOff>166656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3534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162244</xdr:rowOff>
    </xdr:from>
    <xdr:to>
      <xdr:col>41</xdr:col>
      <xdr:colOff>50800</xdr:colOff>
      <xdr:row>78</xdr:row>
      <xdr:rowOff>165669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5344"/>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111894</xdr:rowOff>
    </xdr:from>
    <xdr:to>
      <xdr:col>55</xdr:col>
      <xdr:colOff>50800</xdr:colOff>
      <xdr:row>79</xdr:row>
      <xdr:rowOff>42044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125492</xdr:rowOff>
    </xdr:from>
    <xdr:to>
      <xdr:col>50</xdr:col>
      <xdr:colOff>165100</xdr:colOff>
      <xdr:row>79</xdr:row>
      <xdr:rowOff>55642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46769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115856</xdr:rowOff>
    </xdr:from>
    <xdr:to>
      <xdr:col>46</xdr:col>
      <xdr:colOff>38100</xdr:colOff>
      <xdr:row>79</xdr:row>
      <xdr:rowOff>46006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37133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111444</xdr:rowOff>
    </xdr:from>
    <xdr:to>
      <xdr:col>41</xdr:col>
      <xdr:colOff>101600</xdr:colOff>
      <xdr:row>79</xdr:row>
      <xdr:rowOff>41594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32721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114869</xdr:rowOff>
    </xdr:from>
    <xdr:to>
      <xdr:col>36</xdr:col>
      <xdr:colOff>165100</xdr:colOff>
      <xdr:row>79</xdr:row>
      <xdr:rowOff>45019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36146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22124</xdr:rowOff>
    </xdr:from>
    <xdr:to>
      <xdr:col>55</xdr:col>
      <xdr:colOff>0</xdr:colOff>
      <xdr:row>99</xdr:row>
      <xdr:rowOff>27360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95674"/>
          <a:ext cx="8382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22124</xdr:rowOff>
    </xdr:from>
    <xdr:to>
      <xdr:col>50</xdr:col>
      <xdr:colOff>114300</xdr:colOff>
      <xdr:row>99</xdr:row>
      <xdr:rowOff>28747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95674"/>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170306</xdr:rowOff>
    </xdr:from>
    <xdr:to>
      <xdr:col>45</xdr:col>
      <xdr:colOff>177800</xdr:colOff>
      <xdr:row>99</xdr:row>
      <xdr:rowOff>28747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72406"/>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170306</xdr:rowOff>
    </xdr:from>
    <xdr:to>
      <xdr:col>41</xdr:col>
      <xdr:colOff>50800</xdr:colOff>
      <xdr:row>99</xdr:row>
      <xdr:rowOff>5535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72406"/>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148010</xdr:rowOff>
    </xdr:from>
    <xdr:to>
      <xdr:col>55</xdr:col>
      <xdr:colOff>50800</xdr:colOff>
      <xdr:row>99</xdr:row>
      <xdr:rowOff>78160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62937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6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142774</xdr:rowOff>
    </xdr:from>
    <xdr:to>
      <xdr:col>50</xdr:col>
      <xdr:colOff>165100</xdr:colOff>
      <xdr:row>99</xdr:row>
      <xdr:rowOff>72924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64051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149397</xdr:rowOff>
    </xdr:from>
    <xdr:to>
      <xdr:col>46</xdr:col>
      <xdr:colOff>38100</xdr:colOff>
      <xdr:row>99</xdr:row>
      <xdr:rowOff>79547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70674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119506</xdr:rowOff>
    </xdr:from>
    <xdr:to>
      <xdr:col>41</xdr:col>
      <xdr:colOff>101600</xdr:colOff>
      <xdr:row>99</xdr:row>
      <xdr:rowOff>49656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2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40783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126185</xdr:rowOff>
    </xdr:from>
    <xdr:to>
      <xdr:col>36</xdr:col>
      <xdr:colOff>165100</xdr:colOff>
      <xdr:row>99</xdr:row>
      <xdr:rowOff>56335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47462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105720</xdr:rowOff>
    </xdr:from>
    <xdr:to>
      <xdr:col>85</xdr:col>
      <xdr:colOff>127000</xdr:colOff>
      <xdr:row>37</xdr:row>
      <xdr:rowOff>83072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7920"/>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148468</xdr:rowOff>
    </xdr:from>
    <xdr:to>
      <xdr:col>81</xdr:col>
      <xdr:colOff>50800</xdr:colOff>
      <xdr:row>37</xdr:row>
      <xdr:rowOff>83072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0668"/>
          <a:ext cx="889000" cy="10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148468</xdr:rowOff>
    </xdr:from>
    <xdr:to>
      <xdr:col>76</xdr:col>
      <xdr:colOff>114300</xdr:colOff>
      <xdr:row>37</xdr:row>
      <xdr:rowOff>2279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0668"/>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161009</xdr:rowOff>
    </xdr:from>
    <xdr:to>
      <xdr:col>71</xdr:col>
      <xdr:colOff>177800</xdr:colOff>
      <xdr:row>37</xdr:row>
      <xdr:rowOff>2279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33209"/>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54920</xdr:rowOff>
    </xdr:from>
    <xdr:to>
      <xdr:col>85</xdr:col>
      <xdr:colOff>177800</xdr:colOff>
      <xdr:row>36</xdr:row>
      <xdr:rowOff>156520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33347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32272</xdr:rowOff>
    </xdr:from>
    <xdr:to>
      <xdr:col>81</xdr:col>
      <xdr:colOff>101600</xdr:colOff>
      <xdr:row>37</xdr:row>
      <xdr:rowOff>133872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124999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97668</xdr:rowOff>
    </xdr:from>
    <xdr:to>
      <xdr:col>76</xdr:col>
      <xdr:colOff>165100</xdr:colOff>
      <xdr:row>37</xdr:row>
      <xdr:rowOff>27818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44345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122929</xdr:rowOff>
    </xdr:from>
    <xdr:to>
      <xdr:col>72</xdr:col>
      <xdr:colOff>38100</xdr:colOff>
      <xdr:row>37</xdr:row>
      <xdr:rowOff>53079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44206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110209</xdr:rowOff>
    </xdr:from>
    <xdr:to>
      <xdr:col>67</xdr:col>
      <xdr:colOff>101600</xdr:colOff>
      <xdr:row>37</xdr:row>
      <xdr:rowOff>40359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31486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118312</xdr:rowOff>
    </xdr:from>
    <xdr:to>
      <xdr:col>85</xdr:col>
      <xdr:colOff>127000</xdr:colOff>
      <xdr:row>57</xdr:row>
      <xdr:rowOff>145196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0962"/>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145196</xdr:rowOff>
    </xdr:from>
    <xdr:to>
      <xdr:col>81</xdr:col>
      <xdr:colOff>50800</xdr:colOff>
      <xdr:row>57</xdr:row>
      <xdr:rowOff>148592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7846"/>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148592</xdr:rowOff>
    </xdr:from>
    <xdr:to>
      <xdr:col>76</xdr:col>
      <xdr:colOff>114300</xdr:colOff>
      <xdr:row>57</xdr:row>
      <xdr:rowOff>153128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21242"/>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23589</xdr:rowOff>
    </xdr:from>
    <xdr:to>
      <xdr:col>71</xdr:col>
      <xdr:colOff>177800</xdr:colOff>
      <xdr:row>57</xdr:row>
      <xdr:rowOff>153128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6239"/>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67512</xdr:rowOff>
    </xdr:from>
    <xdr:to>
      <xdr:col>85</xdr:col>
      <xdr:colOff>177800</xdr:colOff>
      <xdr:row>57</xdr:row>
      <xdr:rowOff>169112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153889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94396</xdr:rowOff>
    </xdr:from>
    <xdr:to>
      <xdr:col>81</xdr:col>
      <xdr:colOff>101600</xdr:colOff>
      <xdr:row>58</xdr:row>
      <xdr:rowOff>24546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97792</xdr:rowOff>
    </xdr:from>
    <xdr:to>
      <xdr:col>76</xdr:col>
      <xdr:colOff>165100</xdr:colOff>
      <xdr:row>58</xdr:row>
      <xdr:rowOff>27942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19069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102328</xdr:rowOff>
    </xdr:from>
    <xdr:to>
      <xdr:col>72</xdr:col>
      <xdr:colOff>38100</xdr:colOff>
      <xdr:row>58</xdr:row>
      <xdr:rowOff>32478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23605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144239</xdr:rowOff>
    </xdr:from>
    <xdr:to>
      <xdr:col>67</xdr:col>
      <xdr:colOff>101600</xdr:colOff>
      <xdr:row>57</xdr:row>
      <xdr:rowOff>74389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65516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131584</xdr:rowOff>
    </xdr:from>
    <xdr:to>
      <xdr:col>85</xdr:col>
      <xdr:colOff>127000</xdr:colOff>
      <xdr:row>78</xdr:row>
      <xdr:rowOff>133139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468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133139</xdr:rowOff>
    </xdr:from>
    <xdr:to>
      <xdr:col>81</xdr:col>
      <xdr:colOff>50800</xdr:colOff>
      <xdr:row>78</xdr:row>
      <xdr:rowOff>138419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6239"/>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135403</xdr:rowOff>
    </xdr:from>
    <xdr:to>
      <xdr:col>76</xdr:col>
      <xdr:colOff>114300</xdr:colOff>
      <xdr:row>78</xdr:row>
      <xdr:rowOff>138419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8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135403</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8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80784</xdr:rowOff>
    </xdr:from>
    <xdr:to>
      <xdr:col>85</xdr:col>
      <xdr:colOff>177800</xdr:colOff>
      <xdr:row>79</xdr:row>
      <xdr:rowOff>10934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82339</xdr:rowOff>
    </xdr:from>
    <xdr:to>
      <xdr:col>81</xdr:col>
      <xdr:colOff>101600</xdr:colOff>
      <xdr:row>79</xdr:row>
      <xdr:rowOff>12489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3616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87619</xdr:rowOff>
    </xdr:from>
    <xdr:to>
      <xdr:col>76</xdr:col>
      <xdr:colOff>165100</xdr:colOff>
      <xdr:row>79</xdr:row>
      <xdr:rowOff>17769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8896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3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84603</xdr:rowOff>
    </xdr:from>
    <xdr:to>
      <xdr:col>72</xdr:col>
      <xdr:colOff>38100</xdr:colOff>
      <xdr:row>79</xdr:row>
      <xdr:rowOff>14753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142470</xdr:rowOff>
    </xdr:from>
    <xdr:to>
      <xdr:col>85</xdr:col>
      <xdr:colOff>127000</xdr:colOff>
      <xdr:row>97</xdr:row>
      <xdr:rowOff>148168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73120"/>
          <a:ext cx="8382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142470</xdr:rowOff>
    </xdr:from>
    <xdr:to>
      <xdr:col>81</xdr:col>
      <xdr:colOff>50800</xdr:colOff>
      <xdr:row>97</xdr:row>
      <xdr:rowOff>146768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73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146768</xdr:rowOff>
    </xdr:from>
    <xdr:to>
      <xdr:col>76</xdr:col>
      <xdr:colOff>114300</xdr:colOff>
      <xdr:row>97</xdr:row>
      <xdr:rowOff>150092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77418"/>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150092</xdr:rowOff>
    </xdr:from>
    <xdr:to>
      <xdr:col>71</xdr:col>
      <xdr:colOff>177800</xdr:colOff>
      <xdr:row>97</xdr:row>
      <xdr:rowOff>158001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80742"/>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97368</xdr:rowOff>
    </xdr:from>
    <xdr:to>
      <xdr:col>85</xdr:col>
      <xdr:colOff>177800</xdr:colOff>
      <xdr:row>98</xdr:row>
      <xdr:rowOff>27518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12295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91670</xdr:rowOff>
    </xdr:from>
    <xdr:to>
      <xdr:col>81</xdr:col>
      <xdr:colOff>101600</xdr:colOff>
      <xdr:row>98</xdr:row>
      <xdr:rowOff>21820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95968</xdr:rowOff>
    </xdr:from>
    <xdr:to>
      <xdr:col>76</xdr:col>
      <xdr:colOff>165100</xdr:colOff>
      <xdr:row>98</xdr:row>
      <xdr:rowOff>26118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17245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99292</xdr:rowOff>
    </xdr:from>
    <xdr:to>
      <xdr:col>72</xdr:col>
      <xdr:colOff>38100</xdr:colOff>
      <xdr:row>98</xdr:row>
      <xdr:rowOff>29442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20569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107201</xdr:rowOff>
    </xdr:from>
    <xdr:to>
      <xdr:col>67</xdr:col>
      <xdr:colOff>101600</xdr:colOff>
      <xdr:row>98</xdr:row>
      <xdr:rowOff>37351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28478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89408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775958"/>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92347</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78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92347</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778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38608</xdr:rowOff>
    </xdr:from>
    <xdr:to>
      <xdr:col>116</xdr:col>
      <xdr:colOff>114300</xdr:colOff>
      <xdr:row>39</xdr:row>
      <xdr:rowOff>140208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41547</xdr:rowOff>
    </xdr:from>
    <xdr:to>
      <xdr:col>102</xdr:col>
      <xdr:colOff>165100</xdr:colOff>
      <xdr:row>39</xdr:row>
      <xdr:rowOff>143147</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134274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議会費については、類似団体と比較して引き続き高い水準で推移しているため、経費の削減に努める。</a:t>
          </a:r>
          <a:endParaRPr lang="ja-JP" altLang="ja-JP" sz="1400">
            <a:effectLst/>
          </a:endParaRPr>
        </a:p>
        <a:p>
          <a:r>
            <a:rPr kumimoji="1" lang="ja-JP" altLang="ja-JP" sz="1100">
              <a:solidFill>
                <a:schemeClr val="dk1"/>
              </a:solidFill>
              <a:effectLst/>
              <a:latin typeface="+mn-lt"/>
              <a:ea typeface="+mn-ea"/>
              <a:cs typeface="+mn-cs"/>
            </a:rPr>
            <a:t>総務費、民生費、農林水産業費、商工費、土木費、教育費、災害復旧費について、類似団体と比較して低い水準で推移しており、引き続き健全な財政運営に努める。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地方交付税の増加、ふるさとしらこ応援基金の各種事業への有効活用等によりより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百万円積立てることとなった。</a:t>
          </a:r>
          <a:endParaRPr lang="ja-JP" altLang="ja-JP" sz="1400">
            <a:effectLst/>
          </a:endParaRPr>
        </a:p>
        <a:p>
          <a:r>
            <a:rPr kumimoji="1" lang="ja-JP" altLang="ja-JP" sz="1100">
              <a:solidFill>
                <a:schemeClr val="dk1"/>
              </a:solidFill>
              <a:effectLst/>
              <a:latin typeface="+mn-lt"/>
              <a:ea typeface="+mn-ea"/>
              <a:cs typeface="+mn-cs"/>
            </a:rPr>
            <a:t>今後は人口減少による町税の自然減などにより自主財源の確保は厳しい状況が続くことが見込まれる一方で、この先大規模事業が多数予定されていることから、歳入の維持や経常経費の削減等により財政状況を健全に保ち、公債費の増加を見据えて基金を積み立て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前年度に引き続き全会計とも資金不足に該当はなく、連結実質赤字比率も黒字となった。</a:t>
          </a:r>
          <a:endParaRPr lang="ja-JP" altLang="ja-JP">
            <a:effectLst/>
          </a:endParaRPr>
        </a:p>
        <a:p>
          <a:r>
            <a:rPr kumimoji="1" lang="ja-JP" altLang="ja-JP" sz="1100">
              <a:solidFill>
                <a:schemeClr val="dk1"/>
              </a:solidFill>
              <a:effectLst/>
              <a:latin typeface="+mn-lt"/>
              <a:ea typeface="+mn-ea"/>
              <a:cs typeface="+mn-cs"/>
            </a:rPr>
            <a:t>　標準財政規模比の小さい国民健康保険事業、後期高齢者医療事業、介護保険事業特別会計への一般会計からの繰入金が増加しているので、税収を主な財源とする普通会計の負担額を減らしていくよう努める。</a:t>
          </a:r>
          <a:endParaRPr lang="ja-JP" altLang="ja-JP">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5648411</v>
      </c>
      <c r="BO4" s="436"/>
      <c r="BP4" s="436"/>
      <c r="BQ4" s="436"/>
      <c r="BR4" s="436"/>
      <c r="BS4" s="436"/>
      <c r="BT4" s="436"/>
      <c r="BU4" s="437"/>
      <c r="BV4" s="435">
        <v>5501346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6.6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5415321</v>
      </c>
      <c r="BO5" s="407"/>
      <c r="BP5" s="407"/>
      <c r="BQ5" s="407"/>
      <c r="BR5" s="407"/>
      <c r="BS5" s="407"/>
      <c r="BT5" s="407"/>
      <c r="BU5" s="408"/>
      <c r="BV5" s="406">
        <v>5236768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81.7</v>
      </c>
      <c r="CU5" s="404"/>
      <c r="CV5" s="404"/>
      <c r="CW5" s="404"/>
      <c r="CX5" s="404"/>
      <c r="CY5" s="404"/>
      <c r="CZ5" s="404"/>
      <c r="DA5" s="405"/>
      <c r="DB5" s="403">
        <v>80.400000000000006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233090</v>
      </c>
      <c r="BO6" s="407"/>
      <c r="BP6" s="407"/>
      <c r="BQ6" s="407"/>
      <c r="BR6" s="407"/>
      <c r="BS6" s="407"/>
      <c r="BT6" s="407"/>
      <c r="BU6" s="408"/>
      <c r="BV6" s="406">
        <v>264578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v>
      </c>
      <c r="CU6" s="550"/>
      <c r="CV6" s="550"/>
      <c r="CW6" s="550"/>
      <c r="CX6" s="550"/>
      <c r="CY6" s="550"/>
      <c r="CZ6" s="550"/>
      <c r="DA6" s="551"/>
      <c r="DB6" s="549">
        <v>80.900000000000006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22605</v>
      </c>
      <c r="BO7" s="407"/>
      <c r="BP7" s="407"/>
      <c r="BQ7" s="407"/>
      <c r="BR7" s="407"/>
      <c r="BS7" s="407"/>
      <c r="BT7" s="407"/>
      <c r="BU7" s="408"/>
      <c r="BV7" s="406">
        <v>38488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3504228</v>
      </c>
      <c r="CU7" s="407"/>
      <c r="CV7" s="407"/>
      <c r="CW7" s="407"/>
      <c r="CX7" s="407"/>
      <c r="CY7" s="407"/>
      <c r="CZ7" s="407"/>
      <c r="DA7" s="408"/>
      <c r="DB7" s="406">
        <v>3435302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210485</v>
      </c>
      <c r="BO8" s="407"/>
      <c r="BP8" s="407"/>
      <c r="BQ8" s="407"/>
      <c r="BR8" s="407"/>
      <c r="BS8" s="407"/>
      <c r="BT8" s="407"/>
      <c r="BU8" s="408"/>
      <c r="BV8" s="406">
        <v>226090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10305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-15605</v>
      </c>
      <c r="BO9" s="407"/>
      <c r="BP9" s="407"/>
      <c r="BQ9" s="407"/>
      <c r="BR9" s="407"/>
      <c r="BS9" s="407"/>
      <c r="BT9" s="407"/>
      <c r="BU9" s="408"/>
      <c r="BV9" s="406">
        <v>34146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8.6999999999999993</v>
      </c>
      <c r="CU9" s="404"/>
      <c r="CV9" s="404"/>
      <c r="CW9" s="404"/>
      <c r="CX9" s="404"/>
      <c r="CY9" s="404"/>
      <c r="CZ9" s="404"/>
      <c r="DA9" s="405"/>
      <c r="DB9" s="403">
        <v>9.6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11149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105968</v>
      </c>
      <c r="BO10" s="407"/>
      <c r="BP10" s="407"/>
      <c r="BQ10" s="407"/>
      <c r="BR10" s="407"/>
      <c r="BS10" s="407"/>
      <c r="BT10" s="407"/>
      <c r="BU10" s="408"/>
      <c r="BV10" s="406">
        <v>115170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10376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10149</v>
      </c>
      <c r="S13" s="494"/>
      <c r="T13" s="494"/>
      <c r="U13" s="494"/>
      <c r="V13" s="495"/>
      <c r="W13" s="496" t="s">
        <v>130</v>
      </c>
      <c r="X13" s="392"/>
      <c r="Y13" s="392"/>
      <c r="Z13" s="392"/>
      <c r="AA13" s="392"/>
      <c r="AB13" s="393"/>
      <c r="AC13" s="359">
        <v>626</v>
      </c>
      <c r="AD13" s="360"/>
      <c r="AE13" s="360"/>
      <c r="AF13" s="360"/>
      <c r="AG13" s="361"/>
      <c r="AH13" s="359">
        <v>691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-9637</v>
      </c>
      <c r="BO13" s="407"/>
      <c r="BP13" s="407"/>
      <c r="BQ13" s="407"/>
      <c r="BR13" s="407"/>
      <c r="BS13" s="407"/>
      <c r="BT13" s="407"/>
      <c r="BU13" s="408"/>
      <c r="BV13" s="406">
        <v>149316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5.6</v>
      </c>
      <c r="CU13" s="404"/>
      <c r="CV13" s="404"/>
      <c r="CW13" s="404"/>
      <c r="CX13" s="404"/>
      <c r="CY13" s="404"/>
      <c r="CZ13" s="404"/>
      <c r="DA13" s="405"/>
      <c r="DB13" s="403">
        <v>5.2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10565</v>
      </c>
      <c r="S14" s="494"/>
      <c r="T14" s="494"/>
      <c r="U14" s="494"/>
      <c r="V14" s="495"/>
      <c r="W14" s="497"/>
      <c r="X14" s="395"/>
      <c r="Y14" s="395"/>
      <c r="Z14" s="395"/>
      <c r="AA14" s="395"/>
      <c r="AB14" s="396"/>
      <c r="AC14" s="486">
        <v>12.6</v>
      </c>
      <c r="AD14" s="487"/>
      <c r="AE14" s="487"/>
      <c r="AF14" s="487"/>
      <c r="AG14" s="488"/>
      <c r="AH14" s="486">
        <v>13.1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10378</v>
      </c>
      <c r="S15" s="494"/>
      <c r="T15" s="494"/>
      <c r="U15" s="494"/>
      <c r="V15" s="495"/>
      <c r="W15" s="496" t="s">
        <v>137</v>
      </c>
      <c r="X15" s="392"/>
      <c r="Y15" s="392"/>
      <c r="Z15" s="392"/>
      <c r="AA15" s="392"/>
      <c r="AB15" s="393"/>
      <c r="AC15" s="359">
        <v>1274</v>
      </c>
      <c r="AD15" s="360"/>
      <c r="AE15" s="360"/>
      <c r="AF15" s="360"/>
      <c r="AG15" s="361"/>
      <c r="AH15" s="359">
        <v>1379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1401369</v>
      </c>
      <c r="BO15" s="436"/>
      <c r="BP15" s="436"/>
      <c r="BQ15" s="436"/>
      <c r="BR15" s="436"/>
      <c r="BS15" s="436"/>
      <c r="BT15" s="436"/>
      <c r="BU15" s="437"/>
      <c r="BV15" s="435">
        <v>1380610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25.7</v>
      </c>
      <c r="AD16" s="487"/>
      <c r="AE16" s="487"/>
      <c r="AF16" s="487"/>
      <c r="AG16" s="488"/>
      <c r="AH16" s="486">
        <v>26.1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3125962</v>
      </c>
      <c r="BO16" s="407"/>
      <c r="BP16" s="407"/>
      <c r="BQ16" s="407"/>
      <c r="BR16" s="407"/>
      <c r="BS16" s="407"/>
      <c r="BT16" s="407"/>
      <c r="BU16" s="408"/>
      <c r="BV16" s="406">
        <v>3054314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3049</v>
      </c>
      <c r="AD17" s="360"/>
      <c r="AE17" s="360"/>
      <c r="AF17" s="360"/>
      <c r="AG17" s="361"/>
      <c r="AH17" s="359">
        <v>3217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1768477</v>
      </c>
      <c r="BO17" s="407"/>
      <c r="BP17" s="407"/>
      <c r="BQ17" s="407"/>
      <c r="BR17" s="407"/>
      <c r="BS17" s="407"/>
      <c r="BT17" s="407"/>
      <c r="BU17" s="408"/>
      <c r="BV17" s="406">
        <v>1737810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27.5</v>
      </c>
      <c r="M18" s="459"/>
      <c r="N18" s="459"/>
      <c r="O18" s="459"/>
      <c r="P18" s="459"/>
      <c r="Q18" s="459"/>
      <c r="R18" s="460"/>
      <c r="S18" s="460"/>
      <c r="T18" s="460"/>
      <c r="U18" s="460"/>
      <c r="V18" s="461"/>
      <c r="W18" s="477"/>
      <c r="X18" s="478"/>
      <c r="Y18" s="478"/>
      <c r="Z18" s="478"/>
      <c r="AA18" s="478"/>
      <c r="AB18" s="502"/>
      <c r="AC18" s="376">
        <v>61.6</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2922928</v>
      </c>
      <c r="BO18" s="407"/>
      <c r="BP18" s="407"/>
      <c r="BQ18" s="407"/>
      <c r="BR18" s="407"/>
      <c r="BS18" s="407"/>
      <c r="BT18" s="407"/>
      <c r="BU18" s="408"/>
      <c r="BV18" s="406">
        <v>2815749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4250833</v>
      </c>
      <c r="BO19" s="407"/>
      <c r="BP19" s="407"/>
      <c r="BQ19" s="407"/>
      <c r="BR19" s="407"/>
      <c r="BS19" s="407"/>
      <c r="BT19" s="407"/>
      <c r="BU19" s="408"/>
      <c r="BV19" s="406">
        <v>4061453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4137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3672541</v>
      </c>
      <c r="BO22" s="436"/>
      <c r="BP22" s="436"/>
      <c r="BQ22" s="436"/>
      <c r="BR22" s="436"/>
      <c r="BS22" s="436"/>
      <c r="BT22" s="436"/>
      <c r="BU22" s="437"/>
      <c r="BV22" s="435">
        <v>3914649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3173414</v>
      </c>
      <c r="BO23" s="407"/>
      <c r="BP23" s="407"/>
      <c r="BQ23" s="407"/>
      <c r="BR23" s="407"/>
      <c r="BS23" s="407"/>
      <c r="BT23" s="407"/>
      <c r="BU23" s="408"/>
      <c r="BV23" s="406">
        <v>3363236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7880</v>
      </c>
      <c r="R24" s="360"/>
      <c r="S24" s="360"/>
      <c r="T24" s="360"/>
      <c r="U24" s="360"/>
      <c r="V24" s="361"/>
      <c r="W24" s="449"/>
      <c r="X24" s="386"/>
      <c r="Y24" s="387"/>
      <c r="Z24" s="362" t="s">
        <v>162</v>
      </c>
      <c r="AA24" s="363"/>
      <c r="AB24" s="363"/>
      <c r="AC24" s="363"/>
      <c r="AD24" s="363"/>
      <c r="AE24" s="363"/>
      <c r="AF24" s="363"/>
      <c r="AG24" s="364"/>
      <c r="AH24" s="359">
        <v>124</v>
      </c>
      <c r="AI24" s="360"/>
      <c r="AJ24" s="360"/>
      <c r="AK24" s="360"/>
      <c r="AL24" s="361"/>
      <c r="AM24" s="359">
        <v>405604</v>
      </c>
      <c r="AN24" s="360"/>
      <c r="AO24" s="360"/>
      <c r="AP24" s="360"/>
      <c r="AQ24" s="360"/>
      <c r="AR24" s="361"/>
      <c r="AS24" s="359">
        <v>3271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2071597</v>
      </c>
      <c r="BO24" s="407"/>
      <c r="BP24" s="407"/>
      <c r="BQ24" s="407"/>
      <c r="BR24" s="407"/>
      <c r="BS24" s="407"/>
      <c r="BT24" s="407"/>
      <c r="BU24" s="408"/>
      <c r="BV24" s="406">
        <v>2147508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41744</v>
      </c>
      <c r="BO25" s="436"/>
      <c r="BP25" s="436"/>
      <c r="BQ25" s="436"/>
      <c r="BR25" s="436"/>
      <c r="BS25" s="436"/>
      <c r="BT25" s="436"/>
      <c r="BU25" s="437"/>
      <c r="BV25" s="435">
        <v>84644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2840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95762</v>
      </c>
      <c r="BO27" s="441"/>
      <c r="BP27" s="441"/>
      <c r="BQ27" s="441"/>
      <c r="BR27" s="441"/>
      <c r="BS27" s="441"/>
      <c r="BT27" s="441"/>
      <c r="BU27" s="442"/>
      <c r="BV27" s="440">
        <v>95759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2370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1462875</v>
      </c>
      <c r="BO28" s="436"/>
      <c r="BP28" s="436"/>
      <c r="BQ28" s="436"/>
      <c r="BR28" s="436"/>
      <c r="BS28" s="436"/>
      <c r="BT28" s="436"/>
      <c r="BU28" s="437"/>
      <c r="BV28" s="435">
        <v>1456907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2130</v>
      </c>
      <c r="R29" s="360"/>
      <c r="S29" s="360"/>
      <c r="T29" s="360"/>
      <c r="U29" s="360"/>
      <c r="V29" s="361"/>
      <c r="W29" s="450"/>
      <c r="X29" s="451"/>
      <c r="Y29" s="452"/>
      <c r="Z29" s="362" t="s">
        <v>178</v>
      </c>
      <c r="AA29" s="363"/>
      <c r="AB29" s="363"/>
      <c r="AC29" s="363"/>
      <c r="AD29" s="363"/>
      <c r="AE29" s="363"/>
      <c r="AF29" s="363"/>
      <c r="AG29" s="364"/>
      <c r="AH29" s="359">
        <v>124</v>
      </c>
      <c r="AI29" s="360"/>
      <c r="AJ29" s="360"/>
      <c r="AK29" s="360"/>
      <c r="AL29" s="361"/>
      <c r="AM29" s="359">
        <v>405604</v>
      </c>
      <c r="AN29" s="360"/>
      <c r="AO29" s="360"/>
      <c r="AP29" s="360"/>
      <c r="AQ29" s="360"/>
      <c r="AR29" s="361"/>
      <c r="AS29" s="359">
        <v>3271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235192</v>
      </c>
      <c r="BO29" s="407"/>
      <c r="BP29" s="407"/>
      <c r="BQ29" s="407"/>
      <c r="BR29" s="407"/>
      <c r="BS29" s="407"/>
      <c r="BT29" s="407"/>
      <c r="BU29" s="408"/>
      <c r="BV29" s="406">
        <v>214519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801113</v>
      </c>
      <c r="BO30" s="441"/>
      <c r="BP30" s="441"/>
      <c r="BQ30" s="441"/>
      <c r="BR30" s="441"/>
      <c r="BS30" s="441"/>
      <c r="BT30" s="441"/>
      <c r="BU30" s="442"/>
      <c r="BV30" s="440">
        <v>886752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白子町国民健康保険事業特別会計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白子町ガス事業特別会計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白子町介護保険事業特別会計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白子町後期高齢者事業特別会計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長生郡市広域市町村圏組合（一般会計）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長生郡市広域市町村圏組合（水道事業特別会計）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長生郡市広域市町村圏組合（病院事業会計）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長生郡市広域市町村圏組合（特別会計）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1eQmKa8tAaHAJN6o8iEYZ3uBcWZq6U6aK5WvXcBD73OADA4b7h8voSaz4ZwGjygzb0kSv7dnayA/f0EzQvf9A==" saltValue="+zn19WzSq2w4zHXMq2A6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5.51</v>
      </c>
      <c r="G34" s="33">
        <v>7.64</v>
      </c>
      <c r="H34" s="33">
        <v>5.68</v>
      </c>
      <c r="I34" s="33">
        <v>6.58</v>
      </c>
      <c r="J34" s="34">
        <v>6</v>
      </c>
      <c r="K34" s="22"/>
      <c r="L34" s="22"/>
      <c r="M34" s="22"/>
      <c r="N34" s="22"/>
      <c r="O34" s="22"/>
      <c r="P34" s="22"/>
    </row>
    <row r="35" spans="1:16" ht="39" customHeight="1" x14ac:dyDescent="0.15">
      <c r="A35" s="22"/>
      <c r="B35" s="35"/>
      <c r="C35" s="1132" t="s">
        <v>531</v>
      </c>
      <c r="D35" s="1132"/>
      <c r="E35" s="1133"/>
      <c r="F35" s="36">
        <v>5.36</v>
      </c>
      <c r="G35" s="37">
        <v>3.79</v>
      </c>
      <c r="H35" s="37">
        <v>3.96</v>
      </c>
      <c r="I35" s="37">
        <v>3.41</v>
      </c>
      <c r="J35" s="38">
        <v>4.07</v>
      </c>
      <c r="K35" s="22"/>
      <c r="L35" s="22"/>
      <c r="M35" s="22"/>
      <c r="N35" s="22"/>
      <c r="O35" s="22"/>
      <c r="P35" s="22"/>
    </row>
    <row r="36" spans="1:16" ht="39" customHeight="1" x14ac:dyDescent="0.15">
      <c r="A36" s="22"/>
      <c r="B36" s="35"/>
      <c r="C36" s="1132" t="s">
        <v>532</v>
      </c>
      <c r="D36" s="1132"/>
      <c r="E36" s="1133"/>
      <c r="F36" s="36">
        <v>3.67</v>
      </c>
      <c r="G36" s="37">
        <v>3.02</v>
      </c>
      <c r="H36" s="37">
        <v>3.76</v>
      </c>
      <c r="I36" s="37">
        <v>3.53</v>
      </c>
      <c r="J36" s="38">
        <v>2.87</v>
      </c>
      <c r="K36" s="22"/>
      <c r="L36" s="22"/>
      <c r="M36" s="22"/>
      <c r="N36" s="22"/>
      <c r="O36" s="22"/>
      <c r="P36" s="22"/>
    </row>
    <row r="37" spans="1:16" ht="39" customHeight="1" x14ac:dyDescent="0.15">
      <c r="A37" s="22"/>
      <c r="B37" s="35"/>
      <c r="C37" s="1132" t="s">
        <v>533</v>
      </c>
      <c r="D37" s="1132"/>
      <c r="E37" s="1133"/>
      <c r="F37" s="36">
        <v>3.47</v>
      </c>
      <c r="G37" s="37">
        <v>3.95</v>
      </c>
      <c r="H37" s="37">
        <v>3.22</v>
      </c>
      <c r="I37" s="37">
        <v>2.2599999999999998</v>
      </c>
      <c r="J37" s="38">
        <v>1.83</v>
      </c>
      <c r="K37" s="22"/>
      <c r="L37" s="22"/>
      <c r="M37" s="22"/>
      <c r="N37" s="22"/>
      <c r="O37" s="22"/>
      <c r="P37" s="22"/>
    </row>
    <row r="38" spans="1:16" ht="39" customHeight="1" x14ac:dyDescent="0.15">
      <c r="A38" s="22"/>
      <c r="B38" s="35"/>
      <c r="C38" s="1132" t="s">
        <v>534</v>
      </c>
      <c r="D38" s="1132"/>
      <c r="E38" s="1133"/>
      <c r="F38" s="36">
        <v>0.02</v>
      </c>
      <c r="G38" s="37">
        <v>0.02</v>
      </c>
      <c r="H38" s="37">
        <v>0</v>
      </c>
      <c r="I38" s="37">
        <v>0.02</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536</v>
      </c>
      <c r="D43" s="1134"/>
      <c r="E43" s="1135"/>
      <c r="F43" s="41">
        <v>0</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lVdOpEXRM1GvoGGJTgwA1nEEYT9UR6G/QkiBLUNLN0Twk4d1y9cXmexDPogcKl3QnoZREuI4iIpFjek0JUgAg==" saltValue="6vaD04SsSRU0b93aIRr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370</v>
      </c>
      <c r="L45" s="58">
        <v>382</v>
      </c>
      <c r="M45" s="58">
        <v>385</v>
      </c>
      <c r="N45" s="58">
        <v>390</v>
      </c>
      <c r="O45" s="59">
        <v>370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t="s">
        <v>486</v>
      </c>
      <c r="L48" s="62">
        <v>0</v>
      </c>
      <c r="M48" s="62" t="s">
        <v>486</v>
      </c>
      <c r="N48" s="62" t="s">
        <v>486</v>
      </c>
      <c r="O48" s="63" t="s">
        <v>486</v>
      </c>
      <c r="P48" s="46"/>
      <c r="Q48" s="46"/>
      <c r="R48" s="46"/>
      <c r="S48" s="46"/>
      <c r="T48" s="46"/>
      <c r="U48" s="46"/>
    </row>
    <row r="49" spans="1:21" ht="30.75" customHeight="1" x14ac:dyDescent="0.15">
      <c r="A49" s="46"/>
      <c r="B49" s="1163"/>
      <c r="C49" s="1164"/>
      <c r="D49" s="60"/>
      <c r="E49" s="1140" t="s">
        <v>14</v>
      </c>
      <c r="F49" s="1140"/>
      <c r="G49" s="1140"/>
      <c r="H49" s="1140"/>
      <c r="I49" s="1140"/>
      <c r="J49" s="1141"/>
      <c r="K49" s="61">
        <v>39</v>
      </c>
      <c r="L49" s="62">
        <v>52</v>
      </c>
      <c r="M49" s="62">
        <v>53</v>
      </c>
      <c r="N49" s="62">
        <v>96</v>
      </c>
      <c r="O49" s="63">
        <v>97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282</v>
      </c>
      <c r="L52" s="62">
        <v>293</v>
      </c>
      <c r="M52" s="62">
        <v>287</v>
      </c>
      <c r="N52" s="62">
        <v>287</v>
      </c>
      <c r="O52" s="63">
        <v>279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127</v>
      </c>
      <c r="L53" s="67">
        <v>141</v>
      </c>
      <c r="M53" s="67">
        <v>151</v>
      </c>
      <c r="N53" s="67">
        <v>199</v>
      </c>
      <c r="O53" s="68">
        <v>188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560</v>
      </c>
      <c r="L58" s="82" t="s">
        <v>560</v>
      </c>
      <c r="M58" s="1202" t="s">
        <v>560</v>
      </c>
      <c r="N58" s="82" t="s">
        <v>560</v>
      </c>
      <c r="O58" s="83" t="s">
        <v>560</v>
      </c>
    </row>
    <row r="59" spans="1:21" ht="31.5" customHeight="1" x14ac:dyDescent="0.15">
      <c r="B59" s="1148"/>
      <c r="C59" s="1149"/>
      <c r="D59" s="1155" t="s">
        <v>26</v>
      </c>
      <c r="E59" s="1156"/>
      <c r="F59" s="1156"/>
      <c r="G59" s="1156"/>
      <c r="H59" s="1156"/>
      <c r="I59" s="1156"/>
      <c r="J59" s="1157"/>
      <c r="K59" s="84" t="s">
        <v>560</v>
      </c>
      <c r="L59" s="85" t="s">
        <v>560</v>
      </c>
      <c r="M59" s="85" t="s">
        <v>560</v>
      </c>
      <c r="N59" s="85" t="s">
        <v>560</v>
      </c>
      <c r="O59" s="86" t="s">
        <v>560</v>
      </c>
    </row>
    <row r="60" spans="1:21" ht="31.5" customHeight="1" thickBot="1" x14ac:dyDescent="0.2">
      <c r="B60" s="1150"/>
      <c r="C60" s="1151"/>
      <c r="D60" s="1158" t="s">
        <v>27</v>
      </c>
      <c r="E60" s="1159"/>
      <c r="F60" s="1159"/>
      <c r="G60" s="1159"/>
      <c r="H60" s="1159"/>
      <c r="I60" s="1159"/>
      <c r="J60" s="1160"/>
      <c r="K60" s="87" t="s">
        <v>560</v>
      </c>
      <c r="L60" s="88" t="s">
        <v>560</v>
      </c>
      <c r="M60" s="88" t="s">
        <v>560</v>
      </c>
      <c r="N60" s="88" t="s">
        <v>560</v>
      </c>
      <c r="O60" s="89" t="s">
        <v>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9TuxuCgZ6X98ufMTv6PCfJANo8e427TLJEvx3OdIMKxO+mLdpMoJqk4K5EDUQWLyyGxShomohOEeC6DiFThUQ==" saltValue="mNrZgr63VknqQvVILHqO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4450</v>
      </c>
      <c r="J41" s="331">
        <v>4390</v>
      </c>
      <c r="K41" s="331">
        <v>4176</v>
      </c>
      <c r="L41" s="331">
        <v>3915</v>
      </c>
      <c r="M41" s="332">
        <v>3673</v>
      </c>
    </row>
    <row r="42" spans="2:13" ht="27.75" customHeight="1" x14ac:dyDescent="0.15">
      <c r="B42" s="1171"/>
      <c r="C42" s="1172"/>
      <c r="D42" s="104"/>
      <c r="E42" s="1175" t="s">
        <v>32</v>
      </c>
      <c r="F42" s="1175"/>
      <c r="G42" s="1175"/>
      <c r="H42" s="1176"/>
      <c r="I42" s="333">
        <v>81</v>
      </c>
      <c r="J42" s="334">
        <v>65</v>
      </c>
      <c r="K42" s="334">
        <v>77</v>
      </c>
      <c r="L42" s="334">
        <v>85</v>
      </c>
      <c r="M42" s="335">
        <v>42</v>
      </c>
    </row>
    <row r="43" spans="2:13" ht="27.75" customHeight="1" x14ac:dyDescent="0.15">
      <c r="B43" s="1171"/>
      <c r="C43" s="1172"/>
      <c r="D43" s="104"/>
      <c r="E43" s="1175" t="s">
        <v>33</v>
      </c>
      <c r="F43" s="1175"/>
      <c r="G43" s="1175"/>
      <c r="H43" s="1176"/>
      <c r="I43" s="333" t="s">
        <v>486</v>
      </c>
      <c r="J43" s="334" t="s">
        <v>486</v>
      </c>
      <c r="K43" s="334" t="s">
        <v>486</v>
      </c>
      <c r="L43" s="334" t="s">
        <v>486</v>
      </c>
      <c r="M43" s="335" t="s">
        <v>486</v>
      </c>
    </row>
    <row r="44" spans="2:13" ht="27.75" customHeight="1" x14ac:dyDescent="0.15">
      <c r="B44" s="1171"/>
      <c r="C44" s="1172"/>
      <c r="D44" s="104"/>
      <c r="E44" s="1175" t="s">
        <v>34</v>
      </c>
      <c r="F44" s="1175"/>
      <c r="G44" s="1175"/>
      <c r="H44" s="1176"/>
      <c r="I44" s="333">
        <v>343</v>
      </c>
      <c r="J44" s="334">
        <v>334</v>
      </c>
      <c r="K44" s="334">
        <v>362</v>
      </c>
      <c r="L44" s="334">
        <v>707</v>
      </c>
      <c r="M44" s="335">
        <v>763</v>
      </c>
    </row>
    <row r="45" spans="2:13" ht="27.75" customHeight="1" x14ac:dyDescent="0.15">
      <c r="B45" s="1171"/>
      <c r="C45" s="1172"/>
      <c r="D45" s="104"/>
      <c r="E45" s="1175" t="s">
        <v>35</v>
      </c>
      <c r="F45" s="1175"/>
      <c r="G45" s="1175"/>
      <c r="H45" s="1176"/>
      <c r="I45" s="333">
        <v>1269</v>
      </c>
      <c r="J45" s="334">
        <v>1226</v>
      </c>
      <c r="K45" s="334">
        <v>1224</v>
      </c>
      <c r="L45" s="334">
        <v>1172</v>
      </c>
      <c r="M45" s="335">
        <v>1211</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2074</v>
      </c>
      <c r="J50" s="334">
        <v>2578</v>
      </c>
      <c r="K50" s="334">
        <v>2825</v>
      </c>
      <c r="L50" s="334">
        <v>3028</v>
      </c>
      <c r="M50" s="335">
        <v>2984</v>
      </c>
    </row>
    <row r="51" spans="2:13" ht="27.75" customHeight="1" x14ac:dyDescent="0.15">
      <c r="B51" s="1171"/>
      <c r="C51" s="1172"/>
      <c r="D51" s="104"/>
      <c r="E51" s="1175" t="s">
        <v>42</v>
      </c>
      <c r="F51" s="1175"/>
      <c r="G51" s="1175"/>
      <c r="H51" s="1176"/>
      <c r="I51" s="333" t="s">
        <v>486</v>
      </c>
      <c r="J51" s="334" t="s">
        <v>486</v>
      </c>
      <c r="K51" s="334" t="s">
        <v>486</v>
      </c>
      <c r="L51" s="334" t="s">
        <v>486</v>
      </c>
      <c r="M51" s="335" t="s">
        <v>486</v>
      </c>
    </row>
    <row r="52" spans="2:13" ht="27.75" customHeight="1" x14ac:dyDescent="0.15">
      <c r="B52" s="1173"/>
      <c r="C52" s="1174"/>
      <c r="D52" s="104"/>
      <c r="E52" s="1175" t="s">
        <v>43</v>
      </c>
      <c r="F52" s="1175"/>
      <c r="G52" s="1175"/>
      <c r="H52" s="1176"/>
      <c r="I52" s="333">
        <v>3583</v>
      </c>
      <c r="J52" s="334">
        <v>3491</v>
      </c>
      <c r="K52" s="334">
        <v>3340</v>
      </c>
      <c r="L52" s="334">
        <v>3118</v>
      </c>
      <c r="M52" s="335">
        <v>2830</v>
      </c>
    </row>
    <row r="53" spans="2:13" ht="27.75" customHeight="1" thickBot="1" x14ac:dyDescent="0.2">
      <c r="B53" s="1177" t="s">
        <v>19</v>
      </c>
      <c r="C53" s="1178"/>
      <c r="D53" s="108"/>
      <c r="E53" s="1179" t="s">
        <v>44</v>
      </c>
      <c r="F53" s="1179"/>
      <c r="G53" s="1179"/>
      <c r="H53" s="1180"/>
      <c r="I53" s="336">
        <v>486</v>
      </c>
      <c r="J53" s="337">
        <v>-53</v>
      </c>
      <c r="K53" s="337">
        <v>-326</v>
      </c>
      <c r="L53" s="337">
        <v>-268</v>
      </c>
      <c r="M53" s="338">
        <v>-126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iIR61LvBUJBZVPta7dyFXmuUD/SwiSoicKETGog4N9XqXgWNuVCljy5D8M/0Zt4R3HCaM3lc3nRG+BRM6EDVQ==" saltValue="GQELb1C+47RJApOMP0LN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1342</v>
      </c>
      <c r="G55" s="339">
        <v>1457</v>
      </c>
      <c r="H55" s="340">
        <v>1463</v>
      </c>
    </row>
    <row r="56" spans="2:8" ht="52.5" customHeight="1" x14ac:dyDescent="0.15">
      <c r="B56" s="120"/>
      <c r="C56" s="1198" t="s">
        <v>47</v>
      </c>
      <c r="D56" s="1198"/>
      <c r="E56" s="1199"/>
      <c r="F56" s="341">
        <v>199</v>
      </c>
      <c r="G56" s="341">
        <v>215</v>
      </c>
      <c r="H56" s="342">
        <v>235</v>
      </c>
    </row>
    <row r="57" spans="2:8" ht="53.25" customHeight="1" x14ac:dyDescent="0.15">
      <c r="B57" s="120"/>
      <c r="C57" s="1200" t="s">
        <v>48</v>
      </c>
      <c r="D57" s="1200"/>
      <c r="E57" s="1201"/>
      <c r="F57" s="343">
        <v>842</v>
      </c>
      <c r="G57" s="343">
        <v>887</v>
      </c>
      <c r="H57" s="344">
        <v>801</v>
      </c>
    </row>
    <row r="58" spans="2:8" ht="45.75" customHeight="1" x14ac:dyDescent="0.15">
      <c r="B58" s="121"/>
      <c r="C58" s="1188" t="s">
        <v>555</v>
      </c>
      <c r="D58" s="1189"/>
      <c r="E58" s="1190"/>
      <c r="F58" s="345">
        <v>447</v>
      </c>
      <c r="G58" s="345">
        <v>469</v>
      </c>
      <c r="H58" s="346">
        <v>429</v>
      </c>
    </row>
    <row r="59" spans="2:8" ht="45.75" customHeight="1" x14ac:dyDescent="0.15">
      <c r="B59" s="121"/>
      <c r="C59" s="1188" t="s">
        <v>556</v>
      </c>
      <c r="D59" s="1189"/>
      <c r="E59" s="1190"/>
      <c r="F59" s="345">
        <v>202</v>
      </c>
      <c r="G59" s="345">
        <v>225</v>
      </c>
      <c r="H59" s="346">
        <v>181</v>
      </c>
    </row>
    <row r="60" spans="2:8" ht="45.75" customHeight="1" x14ac:dyDescent="0.15">
      <c r="B60" s="121"/>
      <c r="C60" s="1188" t="s">
        <v>557</v>
      </c>
      <c r="D60" s="1189"/>
      <c r="E60" s="1190"/>
      <c r="F60" s="345">
        <v>101</v>
      </c>
      <c r="G60" s="345">
        <v>101</v>
      </c>
      <c r="H60" s="346">
        <v>101</v>
      </c>
    </row>
    <row r="61" spans="2:8" ht="45.75" customHeight="1" x14ac:dyDescent="0.15">
      <c r="B61" s="121"/>
      <c r="C61" s="1188" t="s">
        <v>558</v>
      </c>
      <c r="D61" s="1189"/>
      <c r="E61" s="1190"/>
      <c r="F61" s="345">
        <v>60</v>
      </c>
      <c r="G61" s="345">
        <v>60</v>
      </c>
      <c r="H61" s="346">
        <v>60</v>
      </c>
    </row>
    <row r="62" spans="2:8" ht="45.75" customHeight="1" thickBot="1" x14ac:dyDescent="0.2">
      <c r="B62" s="122"/>
      <c r="C62" s="1191" t="s">
        <v>559</v>
      </c>
      <c r="D62" s="1192"/>
      <c r="E62" s="1193"/>
      <c r="F62" s="347">
        <v>28</v>
      </c>
      <c r="G62" s="347">
        <v>28</v>
      </c>
      <c r="H62" s="348">
        <v>28</v>
      </c>
    </row>
    <row r="63" spans="2:8" ht="52.5" customHeight="1" thickBot="1" x14ac:dyDescent="0.2">
      <c r="B63" s="123"/>
      <c r="C63" s="1194" t="s">
        <v>49</v>
      </c>
      <c r="D63" s="1194"/>
      <c r="E63" s="1195"/>
      <c r="F63" s="349">
        <v>2382</v>
      </c>
      <c r="G63" s="349">
        <v>2558</v>
      </c>
      <c r="H63" s="350">
        <v>2499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AbsvrxGass6rbD5PGkTpaWKHLcyjH4By93jTHbeg7jIFpdzp7yKvwGkT9uyRP9QKpjDo+HWH1HmMwglN8XFJow==" saltValue="6RnyU8HYmnzOa4I/UzWV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51302</v>
      </c>
      <c r="E3" s="142"/>
      <c r="F3" s="143">
        <v>117234</v>
      </c>
      <c r="G3" s="144"/>
      <c r="H3" s="145"/>
    </row>
    <row r="4" spans="1:8" x14ac:dyDescent="0.15">
      <c r="A4" s="146"/>
      <c r="B4" s="147"/>
      <c r="C4" s="148"/>
      <c r="D4" s="149">
        <v>21261</v>
      </c>
      <c r="E4" s="150"/>
      <c r="F4" s="151">
        <v>59796</v>
      </c>
      <c r="G4" s="152"/>
      <c r="H4" s="153"/>
    </row>
    <row r="5" spans="1:8" x14ac:dyDescent="0.15">
      <c r="A5" s="134" t="s">
        <v>518</v>
      </c>
      <c r="B5" s="139"/>
      <c r="C5" s="140"/>
      <c r="D5" s="141">
        <v>35618</v>
      </c>
      <c r="E5" s="142"/>
      <c r="F5" s="143">
        <v>97758</v>
      </c>
      <c r="G5" s="144"/>
      <c r="H5" s="145"/>
    </row>
    <row r="6" spans="1:8" x14ac:dyDescent="0.15">
      <c r="A6" s="146"/>
      <c r="B6" s="147"/>
      <c r="C6" s="148"/>
      <c r="D6" s="149">
        <v>26418</v>
      </c>
      <c r="E6" s="150"/>
      <c r="F6" s="151">
        <v>45946</v>
      </c>
      <c r="G6" s="152"/>
      <c r="H6" s="153"/>
    </row>
    <row r="7" spans="1:8" x14ac:dyDescent="0.15">
      <c r="A7" s="134" t="s">
        <v>519</v>
      </c>
      <c r="B7" s="139"/>
      <c r="C7" s="140"/>
      <c r="D7" s="141">
        <v>20425</v>
      </c>
      <c r="E7" s="142"/>
      <c r="F7" s="143">
        <v>91338</v>
      </c>
      <c r="G7" s="144"/>
      <c r="H7" s="145"/>
    </row>
    <row r="8" spans="1:8" x14ac:dyDescent="0.15">
      <c r="A8" s="146"/>
      <c r="B8" s="147"/>
      <c r="C8" s="148"/>
      <c r="D8" s="149">
        <v>16645</v>
      </c>
      <c r="E8" s="150"/>
      <c r="F8" s="151">
        <v>43989</v>
      </c>
      <c r="G8" s="152"/>
      <c r="H8" s="153"/>
    </row>
    <row r="9" spans="1:8" x14ac:dyDescent="0.15">
      <c r="A9" s="134" t="s">
        <v>520</v>
      </c>
      <c r="B9" s="139"/>
      <c r="C9" s="140"/>
      <c r="D9" s="141">
        <v>32392</v>
      </c>
      <c r="E9" s="142"/>
      <c r="F9" s="143">
        <v>103975</v>
      </c>
      <c r="G9" s="144"/>
      <c r="H9" s="145"/>
    </row>
    <row r="10" spans="1:8" x14ac:dyDescent="0.15">
      <c r="A10" s="146"/>
      <c r="B10" s="147"/>
      <c r="C10" s="148"/>
      <c r="D10" s="149">
        <v>28448</v>
      </c>
      <c r="E10" s="150"/>
      <c r="F10" s="151">
        <v>52698</v>
      </c>
      <c r="G10" s="152"/>
      <c r="H10" s="153"/>
    </row>
    <row r="11" spans="1:8" x14ac:dyDescent="0.15">
      <c r="A11" s="134" t="s">
        <v>521</v>
      </c>
      <c r="B11" s="139"/>
      <c r="C11" s="140"/>
      <c r="D11" s="141">
        <v>23811</v>
      </c>
      <c r="E11" s="142"/>
      <c r="F11" s="143">
        <v>112678</v>
      </c>
      <c r="G11" s="144"/>
      <c r="H11" s="145"/>
    </row>
    <row r="12" spans="1:8" x14ac:dyDescent="0.15">
      <c r="A12" s="146"/>
      <c r="B12" s="147"/>
      <c r="C12" s="154"/>
      <c r="D12" s="149">
        <v>18986</v>
      </c>
      <c r="E12" s="150"/>
      <c r="F12" s="151">
        <v>55165</v>
      </c>
      <c r="G12" s="152"/>
      <c r="H12" s="153"/>
    </row>
    <row r="13" spans="1:8" x14ac:dyDescent="0.15">
      <c r="A13" s="134"/>
      <c r="B13" s="139"/>
      <c r="C13" s="140"/>
      <c r="D13" s="141">
        <v>32710</v>
      </c>
      <c r="E13" s="142"/>
      <c r="F13" s="143">
        <v>104597</v>
      </c>
      <c r="G13" s="155"/>
      <c r="H13" s="145"/>
    </row>
    <row r="14" spans="1:8" x14ac:dyDescent="0.15">
      <c r="A14" s="146"/>
      <c r="B14" s="147"/>
      <c r="C14" s="148"/>
      <c r="D14" s="149">
        <v>22352</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5.51</v>
      </c>
      <c r="C19" s="156">
        <f>ROUND(VALUE(SUBSTITUTE(実質収支比率等に係る経年分析!G$48,"▲","-")),2)</f>
        <v>7.64</v>
      </c>
      <c r="D19" s="156">
        <f>ROUND(VALUE(SUBSTITUTE(実質収支比率等に係る経年分析!H$48,"▲","-")),2)</f>
        <v>5.68</v>
      </c>
      <c r="E19" s="156">
        <f>ROUND(VALUE(SUBSTITUTE(実質収支比率等に係る経年分析!I$48,"▲","-")),2)</f>
        <v>6.58</v>
      </c>
      <c r="F19" s="156">
        <f>ROUND(VALUE(SUBSTITUTE(実質収支比率等に係る経年分析!J$48,"▲","-")),2)</f>
        <v>6.01</v>
      </c>
    </row>
    <row r="20" spans="1:11" x14ac:dyDescent="0.15">
      <c r="A20" s="156" t="s">
        <v>53</v>
      </c>
      <c r="B20" s="156">
        <f>ROUND(VALUE(SUBSTITUTE(実質収支比率等に係る経年分析!F$47,"▲","-")),2)</f>
        <v>30.23</v>
      </c>
      <c r="C20" s="156">
        <f>ROUND(VALUE(SUBSTITUTE(実質収支比率等に係る経年分析!G$47,"▲","-")),2)</f>
        <v>35.479999999999997</v>
      </c>
      <c r="D20" s="156">
        <f>ROUND(VALUE(SUBSTITUTE(実質収支比率等に係る経年分析!H$47,"▲","-")),2)</f>
        <v>39.729999999999997</v>
      </c>
      <c r="E20" s="156">
        <f>ROUND(VALUE(SUBSTITUTE(実質収支比率等に係る経年分析!I$47,"▲","-")),2)</f>
        <v>42.41</v>
      </c>
      <c r="F20" s="156">
        <f>ROUND(VALUE(SUBSTITUTE(実質収支比率等に係る経年分析!J$47,"▲","-")),2)</f>
        <v>41.75</v>
      </c>
    </row>
    <row r="21" spans="1:11" x14ac:dyDescent="0.15">
      <c r="A21" s="156" t="s">
        <v>54</v>
      </c>
      <c r="B21" s="156">
        <f>IF(ISNUMBER(VALUE(SUBSTITUTE(実質収支比率等に係る経年分析!F$49,"▲","-"))),ROUND(VALUE(SUBSTITUTE(実質収支比率等に係る経年分析!F$49,"▲","-")),2),NA())</f>
        <v>2.7</v>
      </c>
      <c r="C21" s="156">
        <f>IF(ISNUMBER(VALUE(SUBSTITUTE(実質収支比率等に係る経年分析!G$49,"▲","-"))),ROUND(VALUE(SUBSTITUTE(実質収支比率等に係る経年分析!G$49,"▲","-")),2),NA())</f>
        <v>9.75</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4.3499999999999996</v>
      </c>
      <c r="F21" s="156">
        <f>IF(ISNUMBER(VALUE(SUBSTITUTE(実質収支比率等に係る経年分析!J$49,"▲","-"))),ROUND(VALUE(SUBSTITUTE(実質収支比率等に係る経年分析!J$49,"▲","-")),2),NA())</f>
        <v>-0.28000000000000003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白子町後期高齢者事業特別会計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白子町介護保険事業特別会計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2.2599999999999998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1.83</v>
      </c>
    </row>
    <row r="34" spans="1:16" x14ac:dyDescent="0.15">
      <c r="A34" s="157" t="str">
        <f>IF(連結実質赤字比率に係る赤字・黒字の構成分析!C$36="",NA(),連結実質赤字比率に係る赤字・黒字の構成分析!C$36)</f>
        <v>白子町国民健康保険事業特別会計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15">
      <c r="A35" s="157" t="str">
        <f>IF(連結実質赤字比率に係る赤字・黒字の構成分析!C$35="",NA(),連結実質赤字比率に係る赤字・黒字の構成分析!C$35)</f>
        <v>白子町ガス事業特別会計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282</v>
      </c>
      <c r="E42" s="158"/>
      <c r="F42" s="158"/>
      <c r="G42" s="158">
        <f>'実質公債費比率（分子）の構造'!L$52</f>
        <v>293</v>
      </c>
      <c r="H42" s="158"/>
      <c r="I42" s="158"/>
      <c r="J42" s="158">
        <f>'実質公債費比率（分子）の構造'!M$52</f>
        <v>287</v>
      </c>
      <c r="K42" s="158"/>
      <c r="L42" s="158"/>
      <c r="M42" s="158">
        <f>'実質公債費比率（分子）の構造'!N$52</f>
        <v>287</v>
      </c>
      <c r="N42" s="158"/>
      <c r="O42" s="158"/>
      <c r="P42" s="158">
        <f>'実質公債費比率（分子）の構造'!O$52</f>
        <v>279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39</v>
      </c>
      <c r="C45" s="158"/>
      <c r="D45" s="158"/>
      <c r="E45" s="158">
        <f>'実質公債費比率（分子）の構造'!L$49</f>
        <v>52</v>
      </c>
      <c r="F45" s="158"/>
      <c r="G45" s="158"/>
      <c r="H45" s="158">
        <f>'実質公債費比率（分子）の構造'!M$49</f>
        <v>53</v>
      </c>
      <c r="I45" s="158"/>
      <c r="J45" s="158"/>
      <c r="K45" s="158">
        <f>'実質公債費比率（分子）の構造'!N$49</f>
        <v>96</v>
      </c>
      <c r="L45" s="158"/>
      <c r="M45" s="158"/>
      <c r="N45" s="158">
        <f>'実質公債費比率（分子）の構造'!O$49</f>
        <v>97</v>
      </c>
      <c r="O45" s="158"/>
      <c r="P45" s="158"/>
    </row>
    <row r="46" spans="1:16" x14ac:dyDescent="0.15">
      <c r="A46" s="158" t="s">
        <v>64</v>
      </c>
      <c r="B46" s="158" t="str">
        <f>'実質公債費比率（分子）の構造'!K$48</f>
        <v>-</v>
      </c>
      <c r="C46" s="158"/>
      <c r="D46" s="158"/>
      <c r="E46" s="158">
        <f>'実質公債費比率（分子）の構造'!L$48</f>
        <v>0</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370</v>
      </c>
      <c r="C49" s="158"/>
      <c r="D49" s="158"/>
      <c r="E49" s="158">
        <f>'実質公債費比率（分子）の構造'!L$45</f>
        <v>382</v>
      </c>
      <c r="F49" s="158"/>
      <c r="G49" s="158"/>
      <c r="H49" s="158">
        <f>'実質公債費比率（分子）の構造'!M$45</f>
        <v>385</v>
      </c>
      <c r="I49" s="158"/>
      <c r="J49" s="158"/>
      <c r="K49" s="158">
        <f>'実質公債費比率（分子）の構造'!N$45</f>
        <v>390</v>
      </c>
      <c r="L49" s="158"/>
      <c r="M49" s="158"/>
      <c r="N49" s="158">
        <f>'実質公債費比率（分子）の構造'!O$45</f>
        <v>370</v>
      </c>
      <c r="O49" s="158"/>
      <c r="P49" s="158"/>
    </row>
    <row r="50" spans="1:16" x14ac:dyDescent="0.15">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141</v>
      </c>
      <c r="G50" s="158" t="e">
        <f>NA()</f>
        <v>#N/A</v>
      </c>
      <c r="H50" s="158" t="e">
        <f>NA()</f>
        <v>#N/A</v>
      </c>
      <c r="I50" s="158">
        <f>IF(ISNUMBER('実質公債費比率（分子）の構造'!M$53),'実質公債費比率（分子）の構造'!M$53,NA())</f>
        <v>151</v>
      </c>
      <c r="J50" s="158" t="e">
        <f>NA()</f>
        <v>#N/A</v>
      </c>
      <c r="K50" s="158" t="e">
        <f>NA()</f>
        <v>#N/A</v>
      </c>
      <c r="L50" s="158">
        <f>IF(ISNUMBER('実質公債費比率（分子）の構造'!N$53),'実質公債費比率（分子）の構造'!N$53,NA())</f>
        <v>199</v>
      </c>
      <c r="M50" s="158" t="e">
        <f>NA()</f>
        <v>#N/A</v>
      </c>
      <c r="N50" s="158" t="e">
        <f>NA()</f>
        <v>#N/A</v>
      </c>
      <c r="O50" s="158">
        <f>IF(ISNUMBER('実質公債費比率（分子）の構造'!O$53),'実質公債費比率（分子）の構造'!O$53,NA())</f>
        <v>188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3583</v>
      </c>
      <c r="E56" s="157"/>
      <c r="F56" s="157"/>
      <c r="G56" s="157">
        <f>'将来負担比率（分子）の構造'!J$52</f>
        <v>3491</v>
      </c>
      <c r="H56" s="157"/>
      <c r="I56" s="157"/>
      <c r="J56" s="157">
        <f>'将来負担比率（分子）の構造'!K$52</f>
        <v>3340</v>
      </c>
      <c r="K56" s="157"/>
      <c r="L56" s="157"/>
      <c r="M56" s="157">
        <f>'将来負担比率（分子）の構造'!L$52</f>
        <v>3118</v>
      </c>
      <c r="N56" s="157"/>
      <c r="O56" s="157"/>
      <c r="P56" s="157">
        <f>'将来負担比率（分子）の構造'!M$52</f>
        <v>2830</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2074</v>
      </c>
      <c r="E58" s="157"/>
      <c r="F58" s="157"/>
      <c r="G58" s="157">
        <f>'将来負担比率（分子）の構造'!J$50</f>
        <v>2578</v>
      </c>
      <c r="H58" s="157"/>
      <c r="I58" s="157"/>
      <c r="J58" s="157">
        <f>'将来負担比率（分子）の構造'!K$50</f>
        <v>2825</v>
      </c>
      <c r="K58" s="157"/>
      <c r="L58" s="157"/>
      <c r="M58" s="157">
        <f>'将来負担比率（分子）の構造'!L$50</f>
        <v>3028</v>
      </c>
      <c r="N58" s="157"/>
      <c r="O58" s="157"/>
      <c r="P58" s="157">
        <f>'将来負担比率（分子）の構造'!M$50</f>
        <v>2984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1269</v>
      </c>
      <c r="C62" s="157"/>
      <c r="D62" s="157"/>
      <c r="E62" s="157">
        <f>'将来負担比率（分子）の構造'!J$45</f>
        <v>1226</v>
      </c>
      <c r="F62" s="157"/>
      <c r="G62" s="157"/>
      <c r="H62" s="157">
        <f>'将来負担比率（分子）の構造'!K$45</f>
        <v>1224</v>
      </c>
      <c r="I62" s="157"/>
      <c r="J62" s="157"/>
      <c r="K62" s="157">
        <f>'将来負担比率（分子）の構造'!L$45</f>
        <v>1172</v>
      </c>
      <c r="L62" s="157"/>
      <c r="M62" s="157"/>
      <c r="N62" s="157">
        <f>'将来負担比率（分子）の構造'!M$45</f>
        <v>1211</v>
      </c>
      <c r="O62" s="157"/>
      <c r="P62" s="157"/>
    </row>
    <row r="63" spans="1:16" x14ac:dyDescent="0.15">
      <c r="A63" s="157" t="s">
        <v>34</v>
      </c>
      <c r="B63" s="157">
        <f>'将来負担比率（分子）の構造'!I$44</f>
        <v>343</v>
      </c>
      <c r="C63" s="157"/>
      <c r="D63" s="157"/>
      <c r="E63" s="157">
        <f>'将来負担比率（分子）の構造'!J$44</f>
        <v>334</v>
      </c>
      <c r="F63" s="157"/>
      <c r="G63" s="157"/>
      <c r="H63" s="157">
        <f>'将来負担比率（分子）の構造'!K$44</f>
        <v>362</v>
      </c>
      <c r="I63" s="157"/>
      <c r="J63" s="157"/>
      <c r="K63" s="157">
        <f>'将来負担比率（分子）の構造'!L$44</f>
        <v>707</v>
      </c>
      <c r="L63" s="157"/>
      <c r="M63" s="157"/>
      <c r="N63" s="157">
        <f>'将来負担比率（分子）の構造'!M$44</f>
        <v>763</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81</v>
      </c>
      <c r="C65" s="157"/>
      <c r="D65" s="157"/>
      <c r="E65" s="157">
        <f>'将来負担比率（分子）の構造'!J$42</f>
        <v>65</v>
      </c>
      <c r="F65" s="157"/>
      <c r="G65" s="157"/>
      <c r="H65" s="157">
        <f>'将来負担比率（分子）の構造'!K$42</f>
        <v>77</v>
      </c>
      <c r="I65" s="157"/>
      <c r="J65" s="157"/>
      <c r="K65" s="157">
        <f>'将来負担比率（分子）の構造'!L$42</f>
        <v>85</v>
      </c>
      <c r="L65" s="157"/>
      <c r="M65" s="157"/>
      <c r="N65" s="157">
        <f>'将来負担比率（分子）の構造'!M$42</f>
        <v>42</v>
      </c>
      <c r="O65" s="157"/>
      <c r="P65" s="157"/>
    </row>
    <row r="66" spans="1:16" x14ac:dyDescent="0.15">
      <c r="A66" s="157" t="s">
        <v>31</v>
      </c>
      <c r="B66" s="157">
        <f>'将来負担比率（分子）の構造'!I$41</f>
        <v>4450</v>
      </c>
      <c r="C66" s="157"/>
      <c r="D66" s="157"/>
      <c r="E66" s="157">
        <f>'将来負担比率（分子）の構造'!J$41</f>
        <v>4390</v>
      </c>
      <c r="F66" s="157"/>
      <c r="G66" s="157"/>
      <c r="H66" s="157">
        <f>'将来負担比率（分子）の構造'!K$41</f>
        <v>4176</v>
      </c>
      <c r="I66" s="157"/>
      <c r="J66" s="157"/>
      <c r="K66" s="157">
        <f>'将来負担比率（分子）の構造'!L$41</f>
        <v>3915</v>
      </c>
      <c r="L66" s="157"/>
      <c r="M66" s="157"/>
      <c r="N66" s="157">
        <f>'将来負担比率（分子）の構造'!M$41</f>
        <v>3673</v>
      </c>
      <c r="O66" s="157"/>
      <c r="P66" s="157"/>
    </row>
    <row r="67" spans="1:16" x14ac:dyDescent="0.15">
      <c r="A67" s="157" t="s">
        <v>71</v>
      </c>
      <c r="B67" s="157" t="e">
        <f>NA()</f>
        <v>#N/A</v>
      </c>
      <c r="C67" s="157">
        <f>IF(ISNUMBER('将来負担比率（分子）の構造'!I$53), IF('将来負担比率（分子）の構造'!I$53 &lt; 0, 0, '将来負担比率（分子）の構造'!I$53), NA())</f>
        <v>486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1342</v>
      </c>
      <c r="C72" s="161">
        <f>基金残高に係る経年分析!G55</f>
        <v>1457</v>
      </c>
      <c r="D72" s="161">
        <f>基金残高に係る経年分析!H55</f>
        <v>1463</v>
      </c>
    </row>
    <row r="73" spans="1:16" x14ac:dyDescent="0.15">
      <c r="A73" s="160" t="s">
        <v>74</v>
      </c>
      <c r="B73" s="161">
        <f>基金残高に係る経年分析!F56</f>
        <v>199</v>
      </c>
      <c r="C73" s="161">
        <f>基金残高に係る経年分析!G56</f>
        <v>215</v>
      </c>
      <c r="D73" s="161">
        <f>基金残高に係る経年分析!H56</f>
        <v>235</v>
      </c>
    </row>
    <row r="74" spans="1:16" x14ac:dyDescent="0.15">
      <c r="A74" s="160" t="s">
        <v>75</v>
      </c>
      <c r="B74" s="161">
        <f>基金残高に係る経年分析!F57</f>
        <v>842</v>
      </c>
      <c r="C74" s="161">
        <f>基金残高に係る経年分析!G57</f>
        <v>887</v>
      </c>
      <c r="D74" s="161">
        <f>基金残高に係る経年分析!H57</f>
        <v>801</v>
      </c>
    </row>
  </sheetData>
  <sheetProtection algorithmName="SHA-512" hashValue="pvEFmTvvcudkKYo9bJq+fMltmPzVu5QjupxYXapdMcIKrj6JJoFK3Wz5KTrG9Ui0/n6y8xsIx2gjHa3Dh1yF3w==" saltValue="L2ab7FiiPjdQH6Lzr4J1Y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1371285</v>
      </c>
      <c r="S5" s="664"/>
      <c r="T5" s="664"/>
      <c r="U5" s="664"/>
      <c r="V5" s="664"/>
      <c r="W5" s="664"/>
      <c r="X5" s="664"/>
      <c r="Y5" s="689"/>
      <c r="Z5" s="702">
        <v>24.3</v>
      </c>
      <c r="AA5" s="702"/>
      <c r="AB5" s="702"/>
      <c r="AC5" s="702"/>
      <c r="AD5" s="703">
        <v>1371285</v>
      </c>
      <c r="AE5" s="703"/>
      <c r="AF5" s="703"/>
      <c r="AG5" s="703"/>
      <c r="AH5" s="703"/>
      <c r="AI5" s="703"/>
      <c r="AJ5" s="703"/>
      <c r="AK5" s="703"/>
      <c r="AL5" s="690">
        <v>38.5</v>
      </c>
      <c r="AM5" s="672"/>
      <c r="AN5" s="672"/>
      <c r="AO5" s="691"/>
      <c r="AP5" s="666" t="s">
        <v>217</v>
      </c>
      <c r="AQ5" s="667"/>
      <c r="AR5" s="667"/>
      <c r="AS5" s="667"/>
      <c r="AT5" s="667"/>
      <c r="AU5" s="667"/>
      <c r="AV5" s="667"/>
      <c r="AW5" s="667"/>
      <c r="AX5" s="667"/>
      <c r="AY5" s="667"/>
      <c r="AZ5" s="667"/>
      <c r="BA5" s="667"/>
      <c r="BB5" s="667"/>
      <c r="BC5" s="667"/>
      <c r="BD5" s="667"/>
      <c r="BE5" s="667"/>
      <c r="BF5" s="668"/>
      <c r="BG5" s="608">
        <v>1347336</v>
      </c>
      <c r="BH5" s="609"/>
      <c r="BI5" s="609"/>
      <c r="BJ5" s="609"/>
      <c r="BK5" s="609"/>
      <c r="BL5" s="609"/>
      <c r="BM5" s="609"/>
      <c r="BN5" s="610"/>
      <c r="BO5" s="646">
        <v>98.3</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72205</v>
      </c>
      <c r="S6" s="609"/>
      <c r="T6" s="609"/>
      <c r="U6" s="609"/>
      <c r="V6" s="609"/>
      <c r="W6" s="609"/>
      <c r="X6" s="609"/>
      <c r="Y6" s="610"/>
      <c r="Z6" s="646">
        <v>1.3</v>
      </c>
      <c r="AA6" s="646"/>
      <c r="AB6" s="646"/>
      <c r="AC6" s="646"/>
      <c r="AD6" s="647">
        <v>72205</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1347336</v>
      </c>
      <c r="BH6" s="609"/>
      <c r="BI6" s="609"/>
      <c r="BJ6" s="609"/>
      <c r="BK6" s="609"/>
      <c r="BL6" s="609"/>
      <c r="BM6" s="609"/>
      <c r="BN6" s="610"/>
      <c r="BO6" s="646">
        <v>98.3</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85604</v>
      </c>
      <c r="CS6" s="609"/>
      <c r="CT6" s="609"/>
      <c r="CU6" s="609"/>
      <c r="CV6" s="609"/>
      <c r="CW6" s="609"/>
      <c r="CX6" s="609"/>
      <c r="CY6" s="610"/>
      <c r="CZ6" s="690">
        <v>1.6</v>
      </c>
      <c r="DA6" s="672"/>
      <c r="DB6" s="672"/>
      <c r="DC6" s="692"/>
      <c r="DD6" s="614" t="s">
        <v>121</v>
      </c>
      <c r="DE6" s="609"/>
      <c r="DF6" s="609"/>
      <c r="DG6" s="609"/>
      <c r="DH6" s="609"/>
      <c r="DI6" s="609"/>
      <c r="DJ6" s="609"/>
      <c r="DK6" s="609"/>
      <c r="DL6" s="609"/>
      <c r="DM6" s="609"/>
      <c r="DN6" s="609"/>
      <c r="DO6" s="609"/>
      <c r="DP6" s="610"/>
      <c r="DQ6" s="614">
        <v>85604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630</v>
      </c>
      <c r="S7" s="609"/>
      <c r="T7" s="609"/>
      <c r="U7" s="609"/>
      <c r="V7" s="609"/>
      <c r="W7" s="609"/>
      <c r="X7" s="609"/>
      <c r="Y7" s="610"/>
      <c r="Z7" s="646">
        <v>0</v>
      </c>
      <c r="AA7" s="646"/>
      <c r="AB7" s="646"/>
      <c r="AC7" s="646"/>
      <c r="AD7" s="647">
        <v>630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573782</v>
      </c>
      <c r="BH7" s="609"/>
      <c r="BI7" s="609"/>
      <c r="BJ7" s="609"/>
      <c r="BK7" s="609"/>
      <c r="BL7" s="609"/>
      <c r="BM7" s="609"/>
      <c r="BN7" s="610"/>
      <c r="BO7" s="646">
        <v>41.8</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1220911</v>
      </c>
      <c r="CS7" s="609"/>
      <c r="CT7" s="609"/>
      <c r="CU7" s="609"/>
      <c r="CV7" s="609"/>
      <c r="CW7" s="609"/>
      <c r="CX7" s="609"/>
      <c r="CY7" s="610"/>
      <c r="CZ7" s="646">
        <v>22.5</v>
      </c>
      <c r="DA7" s="646"/>
      <c r="DB7" s="646"/>
      <c r="DC7" s="646"/>
      <c r="DD7" s="614">
        <v>19143</v>
      </c>
      <c r="DE7" s="609"/>
      <c r="DF7" s="609"/>
      <c r="DG7" s="609"/>
      <c r="DH7" s="609"/>
      <c r="DI7" s="609"/>
      <c r="DJ7" s="609"/>
      <c r="DK7" s="609"/>
      <c r="DL7" s="609"/>
      <c r="DM7" s="609"/>
      <c r="DN7" s="609"/>
      <c r="DO7" s="609"/>
      <c r="DP7" s="610"/>
      <c r="DQ7" s="614">
        <v>817563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10618</v>
      </c>
      <c r="S8" s="609"/>
      <c r="T8" s="609"/>
      <c r="U8" s="609"/>
      <c r="V8" s="609"/>
      <c r="W8" s="609"/>
      <c r="X8" s="609"/>
      <c r="Y8" s="610"/>
      <c r="Z8" s="646">
        <v>0.2</v>
      </c>
      <c r="AA8" s="646"/>
      <c r="AB8" s="646"/>
      <c r="AC8" s="646"/>
      <c r="AD8" s="647">
        <v>10618</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18258</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1705207</v>
      </c>
      <c r="CS8" s="609"/>
      <c r="CT8" s="609"/>
      <c r="CU8" s="609"/>
      <c r="CV8" s="609"/>
      <c r="CW8" s="609"/>
      <c r="CX8" s="609"/>
      <c r="CY8" s="610"/>
      <c r="CZ8" s="646">
        <v>31.5</v>
      </c>
      <c r="DA8" s="646"/>
      <c r="DB8" s="646"/>
      <c r="DC8" s="646"/>
      <c r="DD8" s="614">
        <v>5634</v>
      </c>
      <c r="DE8" s="609"/>
      <c r="DF8" s="609"/>
      <c r="DG8" s="609"/>
      <c r="DH8" s="609"/>
      <c r="DI8" s="609"/>
      <c r="DJ8" s="609"/>
      <c r="DK8" s="609"/>
      <c r="DL8" s="609"/>
      <c r="DM8" s="609"/>
      <c r="DN8" s="609"/>
      <c r="DO8" s="609"/>
      <c r="DP8" s="610"/>
      <c r="DQ8" s="614">
        <v>1205937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15901</v>
      </c>
      <c r="S9" s="609"/>
      <c r="T9" s="609"/>
      <c r="U9" s="609"/>
      <c r="V9" s="609"/>
      <c r="W9" s="609"/>
      <c r="X9" s="609"/>
      <c r="Y9" s="610"/>
      <c r="Z9" s="646">
        <v>0.3</v>
      </c>
      <c r="AA9" s="646"/>
      <c r="AB9" s="646"/>
      <c r="AC9" s="646"/>
      <c r="AD9" s="647">
        <v>15901</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430432</v>
      </c>
      <c r="BH9" s="609"/>
      <c r="BI9" s="609"/>
      <c r="BJ9" s="609"/>
      <c r="BK9" s="609"/>
      <c r="BL9" s="609"/>
      <c r="BM9" s="609"/>
      <c r="BN9" s="610"/>
      <c r="BO9" s="646">
        <v>31.4</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623980</v>
      </c>
      <c r="CS9" s="609"/>
      <c r="CT9" s="609"/>
      <c r="CU9" s="609"/>
      <c r="CV9" s="609"/>
      <c r="CW9" s="609"/>
      <c r="CX9" s="609"/>
      <c r="CY9" s="610"/>
      <c r="CZ9" s="646">
        <v>11.5</v>
      </c>
      <c r="DA9" s="646"/>
      <c r="DB9" s="646"/>
      <c r="DC9" s="646"/>
      <c r="DD9" s="614">
        <v>20655</v>
      </c>
      <c r="DE9" s="609"/>
      <c r="DF9" s="609"/>
      <c r="DG9" s="609"/>
      <c r="DH9" s="609"/>
      <c r="DI9" s="609"/>
      <c r="DJ9" s="609"/>
      <c r="DK9" s="609"/>
      <c r="DL9" s="609"/>
      <c r="DM9" s="609"/>
      <c r="DN9" s="609"/>
      <c r="DO9" s="609"/>
      <c r="DP9" s="610"/>
      <c r="DQ9" s="614">
        <v>531584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23615</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246009</v>
      </c>
      <c r="S11" s="609"/>
      <c r="T11" s="609"/>
      <c r="U11" s="609"/>
      <c r="V11" s="609"/>
      <c r="W11" s="609"/>
      <c r="X11" s="609"/>
      <c r="Y11" s="610"/>
      <c r="Z11" s="611">
        <v>4.4000000000000004</v>
      </c>
      <c r="AA11" s="612"/>
      <c r="AB11" s="612"/>
      <c r="AC11" s="613"/>
      <c r="AD11" s="614">
        <v>246009</v>
      </c>
      <c r="AE11" s="609"/>
      <c r="AF11" s="609"/>
      <c r="AG11" s="609"/>
      <c r="AH11" s="609"/>
      <c r="AI11" s="609"/>
      <c r="AJ11" s="609"/>
      <c r="AK11" s="610"/>
      <c r="AL11" s="611">
        <v>6.9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101477</v>
      </c>
      <c r="BH11" s="609"/>
      <c r="BI11" s="609"/>
      <c r="BJ11" s="609"/>
      <c r="BK11" s="609"/>
      <c r="BL11" s="609"/>
      <c r="BM11" s="609"/>
      <c r="BN11" s="610"/>
      <c r="BO11" s="646">
        <v>7.4</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273475</v>
      </c>
      <c r="CS11" s="609"/>
      <c r="CT11" s="609"/>
      <c r="CU11" s="609"/>
      <c r="CV11" s="609"/>
      <c r="CW11" s="609"/>
      <c r="CX11" s="609"/>
      <c r="CY11" s="610"/>
      <c r="CZ11" s="646">
        <v>5.0999999999999996</v>
      </c>
      <c r="DA11" s="646"/>
      <c r="DB11" s="646"/>
      <c r="DC11" s="646"/>
      <c r="DD11" s="614">
        <v>50280</v>
      </c>
      <c r="DE11" s="609"/>
      <c r="DF11" s="609"/>
      <c r="DG11" s="609"/>
      <c r="DH11" s="609"/>
      <c r="DI11" s="609"/>
      <c r="DJ11" s="609"/>
      <c r="DK11" s="609"/>
      <c r="DL11" s="609"/>
      <c r="DM11" s="609"/>
      <c r="DN11" s="609"/>
      <c r="DO11" s="609"/>
      <c r="DP11" s="610"/>
      <c r="DQ11" s="614">
        <v>149898</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642433</v>
      </c>
      <c r="BH12" s="609"/>
      <c r="BI12" s="609"/>
      <c r="BJ12" s="609"/>
      <c r="BK12" s="609"/>
      <c r="BL12" s="609"/>
      <c r="BM12" s="609"/>
      <c r="BN12" s="610"/>
      <c r="BO12" s="646">
        <v>46.8</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144901</v>
      </c>
      <c r="CS12" s="609"/>
      <c r="CT12" s="609"/>
      <c r="CU12" s="609"/>
      <c r="CV12" s="609"/>
      <c r="CW12" s="609"/>
      <c r="CX12" s="609"/>
      <c r="CY12" s="610"/>
      <c r="CZ12" s="646">
        <v>2.7</v>
      </c>
      <c r="DA12" s="646"/>
      <c r="DB12" s="646"/>
      <c r="DC12" s="646"/>
      <c r="DD12" s="614">
        <v>571</v>
      </c>
      <c r="DE12" s="609"/>
      <c r="DF12" s="609"/>
      <c r="DG12" s="609"/>
      <c r="DH12" s="609"/>
      <c r="DI12" s="609"/>
      <c r="DJ12" s="609"/>
      <c r="DK12" s="609"/>
      <c r="DL12" s="609"/>
      <c r="DM12" s="609"/>
      <c r="DN12" s="609"/>
      <c r="DO12" s="609"/>
      <c r="DP12" s="610"/>
      <c r="DQ12" s="614">
        <v>136694</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640782</v>
      </c>
      <c r="BH13" s="609"/>
      <c r="BI13" s="609"/>
      <c r="BJ13" s="609"/>
      <c r="BK13" s="609"/>
      <c r="BL13" s="609"/>
      <c r="BM13" s="609"/>
      <c r="BN13" s="610"/>
      <c r="BO13" s="646">
        <v>46.7</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227236</v>
      </c>
      <c r="CS13" s="609"/>
      <c r="CT13" s="609"/>
      <c r="CU13" s="609"/>
      <c r="CV13" s="609"/>
      <c r="CW13" s="609"/>
      <c r="CX13" s="609"/>
      <c r="CY13" s="610"/>
      <c r="CZ13" s="646">
        <v>4.2</v>
      </c>
      <c r="DA13" s="646"/>
      <c r="DB13" s="646"/>
      <c r="DC13" s="646"/>
      <c r="DD13" s="614">
        <v>127419</v>
      </c>
      <c r="DE13" s="609"/>
      <c r="DF13" s="609"/>
      <c r="DG13" s="609"/>
      <c r="DH13" s="609"/>
      <c r="DI13" s="609"/>
      <c r="DJ13" s="609"/>
      <c r="DK13" s="609"/>
      <c r="DL13" s="609"/>
      <c r="DM13" s="609"/>
      <c r="DN13" s="609"/>
      <c r="DO13" s="609"/>
      <c r="DP13" s="610"/>
      <c r="DQ13" s="614">
        <v>184635</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46722</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322501</v>
      </c>
      <c r="CS14" s="609"/>
      <c r="CT14" s="609"/>
      <c r="CU14" s="609"/>
      <c r="CV14" s="609"/>
      <c r="CW14" s="609"/>
      <c r="CX14" s="609"/>
      <c r="CY14" s="610"/>
      <c r="CZ14" s="646">
        <v>6</v>
      </c>
      <c r="DA14" s="646"/>
      <c r="DB14" s="646"/>
      <c r="DC14" s="646"/>
      <c r="DD14" s="614">
        <v>10734</v>
      </c>
      <c r="DE14" s="609"/>
      <c r="DF14" s="609"/>
      <c r="DG14" s="609"/>
      <c r="DH14" s="609"/>
      <c r="DI14" s="609"/>
      <c r="DJ14" s="609"/>
      <c r="DK14" s="609"/>
      <c r="DL14" s="609"/>
      <c r="DM14" s="609"/>
      <c r="DN14" s="609"/>
      <c r="DO14" s="609"/>
      <c r="DP14" s="610"/>
      <c r="DQ14" s="614">
        <v>236108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14477</v>
      </c>
      <c r="S15" s="609"/>
      <c r="T15" s="609"/>
      <c r="U15" s="609"/>
      <c r="V15" s="609"/>
      <c r="W15" s="609"/>
      <c r="X15" s="609"/>
      <c r="Y15" s="610"/>
      <c r="Z15" s="646">
        <v>0.3</v>
      </c>
      <c r="AA15" s="646"/>
      <c r="AB15" s="646"/>
      <c r="AC15" s="646"/>
      <c r="AD15" s="647">
        <v>14477</v>
      </c>
      <c r="AE15" s="647"/>
      <c r="AF15" s="647"/>
      <c r="AG15" s="647"/>
      <c r="AH15" s="647"/>
      <c r="AI15" s="647"/>
      <c r="AJ15" s="647"/>
      <c r="AK15" s="647"/>
      <c r="AL15" s="611">
        <v>0.4</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81359</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437639</v>
      </c>
      <c r="CS15" s="609"/>
      <c r="CT15" s="609"/>
      <c r="CU15" s="609"/>
      <c r="CV15" s="609"/>
      <c r="CW15" s="609"/>
      <c r="CX15" s="609"/>
      <c r="CY15" s="610"/>
      <c r="CZ15" s="646">
        <v>8.1</v>
      </c>
      <c r="DA15" s="646"/>
      <c r="DB15" s="646"/>
      <c r="DC15" s="646"/>
      <c r="DD15" s="614">
        <v>12630</v>
      </c>
      <c r="DE15" s="609"/>
      <c r="DF15" s="609"/>
      <c r="DG15" s="609"/>
      <c r="DH15" s="609"/>
      <c r="DI15" s="609"/>
      <c r="DJ15" s="609"/>
      <c r="DK15" s="609"/>
      <c r="DL15" s="609"/>
      <c r="DM15" s="609"/>
      <c r="DN15" s="609"/>
      <c r="DO15" s="609"/>
      <c r="DP15" s="610"/>
      <c r="DQ15" s="614">
        <v>295853</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18156</v>
      </c>
      <c r="S16" s="609"/>
      <c r="T16" s="609"/>
      <c r="U16" s="609"/>
      <c r="V16" s="609"/>
      <c r="W16" s="609"/>
      <c r="X16" s="609"/>
      <c r="Y16" s="610"/>
      <c r="Z16" s="646">
        <v>0.3</v>
      </c>
      <c r="AA16" s="646"/>
      <c r="AB16" s="646"/>
      <c r="AC16" s="646"/>
      <c r="AD16" s="647">
        <v>18156</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3040</v>
      </c>
      <c r="BH16" s="609"/>
      <c r="BI16" s="609"/>
      <c r="BJ16" s="609"/>
      <c r="BK16" s="609"/>
      <c r="BL16" s="609"/>
      <c r="BM16" s="609"/>
      <c r="BN16" s="610"/>
      <c r="BO16" s="646">
        <v>0.2</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3679</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3679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47706</v>
      </c>
      <c r="S17" s="609"/>
      <c r="T17" s="609"/>
      <c r="U17" s="609"/>
      <c r="V17" s="609"/>
      <c r="W17" s="609"/>
      <c r="X17" s="609"/>
      <c r="Y17" s="610"/>
      <c r="Z17" s="646">
        <v>0.8</v>
      </c>
      <c r="AA17" s="646"/>
      <c r="AB17" s="646"/>
      <c r="AC17" s="646"/>
      <c r="AD17" s="647">
        <v>47706</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369886</v>
      </c>
      <c r="CS17" s="609"/>
      <c r="CT17" s="609"/>
      <c r="CU17" s="609"/>
      <c r="CV17" s="609"/>
      <c r="CW17" s="609"/>
      <c r="CX17" s="609"/>
      <c r="CY17" s="610"/>
      <c r="CZ17" s="646">
        <v>6.8</v>
      </c>
      <c r="DA17" s="646"/>
      <c r="DB17" s="646"/>
      <c r="DC17" s="646"/>
      <c r="DD17" s="614" t="s">
        <v>121</v>
      </c>
      <c r="DE17" s="609"/>
      <c r="DF17" s="609"/>
      <c r="DG17" s="609"/>
      <c r="DH17" s="609"/>
      <c r="DI17" s="609"/>
      <c r="DJ17" s="609"/>
      <c r="DK17" s="609"/>
      <c r="DL17" s="609"/>
      <c r="DM17" s="609"/>
      <c r="DN17" s="609"/>
      <c r="DO17" s="609"/>
      <c r="DP17" s="610"/>
      <c r="DQ17" s="614">
        <v>369886</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4659</v>
      </c>
      <c r="S18" s="609"/>
      <c r="T18" s="609"/>
      <c r="U18" s="609"/>
      <c r="V18" s="609"/>
      <c r="W18" s="609"/>
      <c r="X18" s="609"/>
      <c r="Y18" s="610"/>
      <c r="Z18" s="646">
        <v>0.1</v>
      </c>
      <c r="AA18" s="646"/>
      <c r="AB18" s="646"/>
      <c r="AC18" s="646"/>
      <c r="AD18" s="647">
        <v>4659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302</v>
      </c>
      <c r="CS18" s="609"/>
      <c r="CT18" s="609"/>
      <c r="CU18" s="609"/>
      <c r="CV18" s="609"/>
      <c r="CW18" s="609"/>
      <c r="CX18" s="609"/>
      <c r="CY18" s="610"/>
      <c r="CZ18" s="646">
        <v>0</v>
      </c>
      <c r="DA18" s="646"/>
      <c r="DB18" s="646"/>
      <c r="DC18" s="646"/>
      <c r="DD18" s="614" t="s">
        <v>121</v>
      </c>
      <c r="DE18" s="609"/>
      <c r="DF18" s="609"/>
      <c r="DG18" s="609"/>
      <c r="DH18" s="609"/>
      <c r="DI18" s="609"/>
      <c r="DJ18" s="609"/>
      <c r="DK18" s="609"/>
      <c r="DL18" s="609"/>
      <c r="DM18" s="609"/>
      <c r="DN18" s="609"/>
      <c r="DO18" s="609"/>
      <c r="DP18" s="610"/>
      <c r="DQ18" s="614">
        <v>302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40185</v>
      </c>
      <c r="S19" s="609"/>
      <c r="T19" s="609"/>
      <c r="U19" s="609"/>
      <c r="V19" s="609"/>
      <c r="W19" s="609"/>
      <c r="X19" s="609"/>
      <c r="Y19" s="610"/>
      <c r="Z19" s="646">
        <v>0.7</v>
      </c>
      <c r="AA19" s="646"/>
      <c r="AB19" s="646"/>
      <c r="AC19" s="646"/>
      <c r="AD19" s="647">
        <v>40185</v>
      </c>
      <c r="AE19" s="647"/>
      <c r="AF19" s="647"/>
      <c r="AG19" s="647"/>
      <c r="AH19" s="647"/>
      <c r="AI19" s="647"/>
      <c r="AJ19" s="647"/>
      <c r="AK19" s="647"/>
      <c r="AL19" s="611">
        <v>1.1000000000000001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23949</v>
      </c>
      <c r="BH19" s="609"/>
      <c r="BI19" s="609"/>
      <c r="BJ19" s="609"/>
      <c r="BK19" s="609"/>
      <c r="BL19" s="609"/>
      <c r="BM19" s="609"/>
      <c r="BN19" s="610"/>
      <c r="BO19" s="646">
        <v>1.7</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2862</v>
      </c>
      <c r="S20" s="609"/>
      <c r="T20" s="609"/>
      <c r="U20" s="609"/>
      <c r="V20" s="609"/>
      <c r="W20" s="609"/>
      <c r="X20" s="609"/>
      <c r="Y20" s="610"/>
      <c r="Z20" s="646">
        <v>0.1</v>
      </c>
      <c r="AA20" s="646"/>
      <c r="AB20" s="646"/>
      <c r="AC20" s="646"/>
      <c r="AD20" s="647">
        <v>2862</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23949</v>
      </c>
      <c r="BH20" s="609"/>
      <c r="BI20" s="609"/>
      <c r="BJ20" s="609"/>
      <c r="BK20" s="609"/>
      <c r="BL20" s="609"/>
      <c r="BM20" s="609"/>
      <c r="BN20" s="610"/>
      <c r="BO20" s="646">
        <v>1.7</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5415321</v>
      </c>
      <c r="CS20" s="609"/>
      <c r="CT20" s="609"/>
      <c r="CU20" s="609"/>
      <c r="CV20" s="609"/>
      <c r="CW20" s="609"/>
      <c r="CX20" s="609"/>
      <c r="CY20" s="610"/>
      <c r="CZ20" s="646">
        <v>100</v>
      </c>
      <c r="DA20" s="646"/>
      <c r="DB20" s="646"/>
      <c r="DC20" s="646"/>
      <c r="DD20" s="614">
        <v>247066</v>
      </c>
      <c r="DE20" s="609"/>
      <c r="DF20" s="609"/>
      <c r="DG20" s="609"/>
      <c r="DH20" s="609"/>
      <c r="DI20" s="609"/>
      <c r="DJ20" s="609"/>
      <c r="DK20" s="609"/>
      <c r="DL20" s="609"/>
      <c r="DM20" s="609"/>
      <c r="DN20" s="609"/>
      <c r="DO20" s="609"/>
      <c r="DP20" s="610"/>
      <c r="DQ20" s="614">
        <v>4017743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1867062</v>
      </c>
      <c r="S21" s="609"/>
      <c r="T21" s="609"/>
      <c r="U21" s="609"/>
      <c r="V21" s="609"/>
      <c r="W21" s="609"/>
      <c r="X21" s="609"/>
      <c r="Y21" s="610"/>
      <c r="Z21" s="646">
        <v>33.1</v>
      </c>
      <c r="AA21" s="646"/>
      <c r="AB21" s="646"/>
      <c r="AC21" s="646"/>
      <c r="AD21" s="647">
        <v>1725036</v>
      </c>
      <c r="AE21" s="647"/>
      <c r="AF21" s="647"/>
      <c r="AG21" s="647"/>
      <c r="AH21" s="647"/>
      <c r="AI21" s="647"/>
      <c r="AJ21" s="647"/>
      <c r="AK21" s="647"/>
      <c r="AL21" s="611">
        <v>48.4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23949</v>
      </c>
      <c r="BH21" s="609"/>
      <c r="BI21" s="609"/>
      <c r="BJ21" s="609"/>
      <c r="BK21" s="609"/>
      <c r="BL21" s="609"/>
      <c r="BM21" s="609"/>
      <c r="BN21" s="610"/>
      <c r="BO21" s="646">
        <v>1.7</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1725036</v>
      </c>
      <c r="S22" s="609"/>
      <c r="T22" s="609"/>
      <c r="U22" s="609"/>
      <c r="V22" s="609"/>
      <c r="W22" s="609"/>
      <c r="X22" s="609"/>
      <c r="Y22" s="610"/>
      <c r="Z22" s="646">
        <v>30.5</v>
      </c>
      <c r="AA22" s="646"/>
      <c r="AB22" s="646"/>
      <c r="AC22" s="646"/>
      <c r="AD22" s="647">
        <v>1725036</v>
      </c>
      <c r="AE22" s="647"/>
      <c r="AF22" s="647"/>
      <c r="AG22" s="647"/>
      <c r="AH22" s="647"/>
      <c r="AI22" s="647"/>
      <c r="AJ22" s="647"/>
      <c r="AK22" s="647"/>
      <c r="AL22" s="611">
        <v>48.4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141920</v>
      </c>
      <c r="S23" s="609"/>
      <c r="T23" s="609"/>
      <c r="U23" s="609"/>
      <c r="V23" s="609"/>
      <c r="W23" s="609"/>
      <c r="X23" s="609"/>
      <c r="Y23" s="610"/>
      <c r="Z23" s="646">
        <v>2.5</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106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2354547</v>
      </c>
      <c r="CS24" s="664"/>
      <c r="CT24" s="664"/>
      <c r="CU24" s="664"/>
      <c r="CV24" s="664"/>
      <c r="CW24" s="664"/>
      <c r="CX24" s="664"/>
      <c r="CY24" s="689"/>
      <c r="CZ24" s="690">
        <v>43.5</v>
      </c>
      <c r="DA24" s="672"/>
      <c r="DB24" s="672"/>
      <c r="DC24" s="692"/>
      <c r="DD24" s="688">
        <v>1879277</v>
      </c>
      <c r="DE24" s="664"/>
      <c r="DF24" s="664"/>
      <c r="DG24" s="664"/>
      <c r="DH24" s="664"/>
      <c r="DI24" s="664"/>
      <c r="DJ24" s="664"/>
      <c r="DK24" s="689"/>
      <c r="DL24" s="688">
        <v>1605516</v>
      </c>
      <c r="DM24" s="664"/>
      <c r="DN24" s="664"/>
      <c r="DO24" s="664"/>
      <c r="DP24" s="664"/>
      <c r="DQ24" s="664"/>
      <c r="DR24" s="664"/>
      <c r="DS24" s="664"/>
      <c r="DT24" s="664"/>
      <c r="DU24" s="664"/>
      <c r="DV24" s="689"/>
      <c r="DW24" s="690">
        <v>44.9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3664049</v>
      </c>
      <c r="S25" s="609"/>
      <c r="T25" s="609"/>
      <c r="U25" s="609"/>
      <c r="V25" s="609"/>
      <c r="W25" s="609"/>
      <c r="X25" s="609"/>
      <c r="Y25" s="610"/>
      <c r="Z25" s="646">
        <v>64.900000000000006</v>
      </c>
      <c r="AA25" s="646"/>
      <c r="AB25" s="646"/>
      <c r="AC25" s="646"/>
      <c r="AD25" s="647">
        <v>3522023</v>
      </c>
      <c r="AE25" s="647"/>
      <c r="AF25" s="647"/>
      <c r="AG25" s="647"/>
      <c r="AH25" s="647"/>
      <c r="AI25" s="647"/>
      <c r="AJ25" s="647"/>
      <c r="AK25" s="647"/>
      <c r="AL25" s="611">
        <v>98.8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1287676</v>
      </c>
      <c r="CS25" s="621"/>
      <c r="CT25" s="621"/>
      <c r="CU25" s="621"/>
      <c r="CV25" s="621"/>
      <c r="CW25" s="621"/>
      <c r="CX25" s="621"/>
      <c r="CY25" s="622"/>
      <c r="CZ25" s="611">
        <v>23.8</v>
      </c>
      <c r="DA25" s="623"/>
      <c r="DB25" s="623"/>
      <c r="DC25" s="624"/>
      <c r="DD25" s="614">
        <v>1186977</v>
      </c>
      <c r="DE25" s="621"/>
      <c r="DF25" s="621"/>
      <c r="DG25" s="621"/>
      <c r="DH25" s="621"/>
      <c r="DI25" s="621"/>
      <c r="DJ25" s="621"/>
      <c r="DK25" s="622"/>
      <c r="DL25" s="614">
        <v>1046967</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1643</v>
      </c>
      <c r="S26" s="609"/>
      <c r="T26" s="609"/>
      <c r="U26" s="609"/>
      <c r="V26" s="609"/>
      <c r="W26" s="609"/>
      <c r="X26" s="609"/>
      <c r="Y26" s="610"/>
      <c r="Z26" s="646">
        <v>0</v>
      </c>
      <c r="AA26" s="646"/>
      <c r="AB26" s="646"/>
      <c r="AC26" s="646"/>
      <c r="AD26" s="647">
        <v>1643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821724</v>
      </c>
      <c r="CS26" s="609"/>
      <c r="CT26" s="609"/>
      <c r="CU26" s="609"/>
      <c r="CV26" s="609"/>
      <c r="CW26" s="609"/>
      <c r="CX26" s="609"/>
      <c r="CY26" s="610"/>
      <c r="CZ26" s="611">
        <v>15.2</v>
      </c>
      <c r="DA26" s="623"/>
      <c r="DB26" s="623"/>
      <c r="DC26" s="624"/>
      <c r="DD26" s="614">
        <v>778414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6614</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1371285</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696985</v>
      </c>
      <c r="CS27" s="621"/>
      <c r="CT27" s="621"/>
      <c r="CU27" s="621"/>
      <c r="CV27" s="621"/>
      <c r="CW27" s="621"/>
      <c r="CX27" s="621"/>
      <c r="CY27" s="622"/>
      <c r="CZ27" s="611">
        <v>12.9</v>
      </c>
      <c r="DA27" s="623"/>
      <c r="DB27" s="623"/>
      <c r="DC27" s="624"/>
      <c r="DD27" s="614">
        <v>322414</v>
      </c>
      <c r="DE27" s="621"/>
      <c r="DF27" s="621"/>
      <c r="DG27" s="621"/>
      <c r="DH27" s="621"/>
      <c r="DI27" s="621"/>
      <c r="DJ27" s="621"/>
      <c r="DK27" s="622"/>
      <c r="DL27" s="614">
        <v>188663</v>
      </c>
      <c r="DM27" s="621"/>
      <c r="DN27" s="621"/>
      <c r="DO27" s="621"/>
      <c r="DP27" s="621"/>
      <c r="DQ27" s="621"/>
      <c r="DR27" s="621"/>
      <c r="DS27" s="621"/>
      <c r="DT27" s="621"/>
      <c r="DU27" s="621"/>
      <c r="DV27" s="622"/>
      <c r="DW27" s="611">
        <v>5.3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105938</v>
      </c>
      <c r="S28" s="609"/>
      <c r="T28" s="609"/>
      <c r="U28" s="609"/>
      <c r="V28" s="609"/>
      <c r="W28" s="609"/>
      <c r="X28" s="609"/>
      <c r="Y28" s="610"/>
      <c r="Z28" s="646">
        <v>1.9</v>
      </c>
      <c r="AA28" s="646"/>
      <c r="AB28" s="646"/>
      <c r="AC28" s="646"/>
      <c r="AD28" s="647">
        <v>42259</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369886</v>
      </c>
      <c r="CS28" s="609"/>
      <c r="CT28" s="609"/>
      <c r="CU28" s="609"/>
      <c r="CV28" s="609"/>
      <c r="CW28" s="609"/>
      <c r="CX28" s="609"/>
      <c r="CY28" s="610"/>
      <c r="CZ28" s="611">
        <v>6.8</v>
      </c>
      <c r="DA28" s="623"/>
      <c r="DB28" s="623"/>
      <c r="DC28" s="624"/>
      <c r="DD28" s="614">
        <v>369886</v>
      </c>
      <c r="DE28" s="609"/>
      <c r="DF28" s="609"/>
      <c r="DG28" s="609"/>
      <c r="DH28" s="609"/>
      <c r="DI28" s="609"/>
      <c r="DJ28" s="609"/>
      <c r="DK28" s="610"/>
      <c r="DL28" s="614">
        <v>369886</v>
      </c>
      <c r="DM28" s="609"/>
      <c r="DN28" s="609"/>
      <c r="DO28" s="609"/>
      <c r="DP28" s="609"/>
      <c r="DQ28" s="609"/>
      <c r="DR28" s="609"/>
      <c r="DS28" s="609"/>
      <c r="DT28" s="609"/>
      <c r="DU28" s="609"/>
      <c r="DV28" s="610"/>
      <c r="DW28" s="611">
        <v>10.3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5632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369886</v>
      </c>
      <c r="CS29" s="621"/>
      <c r="CT29" s="621"/>
      <c r="CU29" s="621"/>
      <c r="CV29" s="621"/>
      <c r="CW29" s="621"/>
      <c r="CX29" s="621"/>
      <c r="CY29" s="622"/>
      <c r="CZ29" s="611">
        <v>6.8</v>
      </c>
      <c r="DA29" s="623"/>
      <c r="DB29" s="623"/>
      <c r="DC29" s="624"/>
      <c r="DD29" s="614">
        <v>369886</v>
      </c>
      <c r="DE29" s="621"/>
      <c r="DF29" s="621"/>
      <c r="DG29" s="621"/>
      <c r="DH29" s="621"/>
      <c r="DI29" s="621"/>
      <c r="DJ29" s="621"/>
      <c r="DK29" s="622"/>
      <c r="DL29" s="614">
        <v>369886</v>
      </c>
      <c r="DM29" s="621"/>
      <c r="DN29" s="621"/>
      <c r="DO29" s="621"/>
      <c r="DP29" s="621"/>
      <c r="DQ29" s="621"/>
      <c r="DR29" s="621"/>
      <c r="DS29" s="621"/>
      <c r="DT29" s="621"/>
      <c r="DU29" s="621"/>
      <c r="DV29" s="622"/>
      <c r="DW29" s="611">
        <v>10.3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496943</v>
      </c>
      <c r="S30" s="609"/>
      <c r="T30" s="609"/>
      <c r="U30" s="609"/>
      <c r="V30" s="609"/>
      <c r="W30" s="609"/>
      <c r="X30" s="609"/>
      <c r="Y30" s="610"/>
      <c r="Z30" s="646">
        <v>8.8000000000000007</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356523</v>
      </c>
      <c r="CS30" s="609"/>
      <c r="CT30" s="609"/>
      <c r="CU30" s="609"/>
      <c r="CV30" s="609"/>
      <c r="CW30" s="609"/>
      <c r="CX30" s="609"/>
      <c r="CY30" s="610"/>
      <c r="CZ30" s="611">
        <v>6.6</v>
      </c>
      <c r="DA30" s="623"/>
      <c r="DB30" s="623"/>
      <c r="DC30" s="624"/>
      <c r="DD30" s="614">
        <v>356523</v>
      </c>
      <c r="DE30" s="609"/>
      <c r="DF30" s="609"/>
      <c r="DG30" s="609"/>
      <c r="DH30" s="609"/>
      <c r="DI30" s="609"/>
      <c r="DJ30" s="609"/>
      <c r="DK30" s="610"/>
      <c r="DL30" s="614">
        <v>356523</v>
      </c>
      <c r="DM30" s="609"/>
      <c r="DN30" s="609"/>
      <c r="DO30" s="609"/>
      <c r="DP30" s="609"/>
      <c r="DQ30" s="609"/>
      <c r="DR30" s="609"/>
      <c r="DS30" s="609"/>
      <c r="DT30" s="609"/>
      <c r="DU30" s="609"/>
      <c r="DV30" s="610"/>
      <c r="DW30" s="611">
        <v>10</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97.9</v>
      </c>
      <c r="BH31" s="671"/>
      <c r="BI31" s="671"/>
      <c r="BJ31" s="671"/>
      <c r="BK31" s="671"/>
      <c r="BL31" s="671"/>
      <c r="BM31" s="672">
        <v>93.4</v>
      </c>
      <c r="BN31" s="671"/>
      <c r="BO31" s="671"/>
      <c r="BP31" s="671"/>
      <c r="BQ31" s="673"/>
      <c r="BR31" s="670">
        <v>98.2</v>
      </c>
      <c r="BS31" s="671"/>
      <c r="BT31" s="671"/>
      <c r="BU31" s="671"/>
      <c r="BV31" s="671"/>
      <c r="BW31" s="671"/>
      <c r="BX31" s="672">
        <v>94.1</v>
      </c>
      <c r="BY31" s="671"/>
      <c r="BZ31" s="671"/>
      <c r="CA31" s="671"/>
      <c r="CB31" s="673"/>
      <c r="CD31" s="629"/>
      <c r="CE31" s="630"/>
      <c r="CF31" s="605" t="s">
        <v>301</v>
      </c>
      <c r="CG31" s="606"/>
      <c r="CH31" s="606"/>
      <c r="CI31" s="606"/>
      <c r="CJ31" s="606"/>
      <c r="CK31" s="606"/>
      <c r="CL31" s="606"/>
      <c r="CM31" s="606"/>
      <c r="CN31" s="606"/>
      <c r="CO31" s="606"/>
      <c r="CP31" s="606"/>
      <c r="CQ31" s="607"/>
      <c r="CR31" s="608">
        <v>13363</v>
      </c>
      <c r="CS31" s="621"/>
      <c r="CT31" s="621"/>
      <c r="CU31" s="621"/>
      <c r="CV31" s="621"/>
      <c r="CW31" s="621"/>
      <c r="CX31" s="621"/>
      <c r="CY31" s="622"/>
      <c r="CZ31" s="611">
        <v>0.2</v>
      </c>
      <c r="DA31" s="623"/>
      <c r="DB31" s="623"/>
      <c r="DC31" s="624"/>
      <c r="DD31" s="614">
        <v>13363</v>
      </c>
      <c r="DE31" s="621"/>
      <c r="DF31" s="621"/>
      <c r="DG31" s="621"/>
      <c r="DH31" s="621"/>
      <c r="DI31" s="621"/>
      <c r="DJ31" s="621"/>
      <c r="DK31" s="622"/>
      <c r="DL31" s="614">
        <v>13363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324875</v>
      </c>
      <c r="S32" s="609"/>
      <c r="T32" s="609"/>
      <c r="U32" s="609"/>
      <c r="V32" s="609"/>
      <c r="W32" s="609"/>
      <c r="X32" s="609"/>
      <c r="Y32" s="610"/>
      <c r="Z32" s="646">
        <v>5.8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98.2</v>
      </c>
      <c r="BH32" s="621"/>
      <c r="BI32" s="621"/>
      <c r="BJ32" s="621"/>
      <c r="BK32" s="621"/>
      <c r="BL32" s="621"/>
      <c r="BM32" s="612">
        <v>94.9</v>
      </c>
      <c r="BN32" s="621"/>
      <c r="BO32" s="621"/>
      <c r="BP32" s="621"/>
      <c r="BQ32" s="644"/>
      <c r="BR32" s="674">
        <v>98.6</v>
      </c>
      <c r="BS32" s="621"/>
      <c r="BT32" s="621"/>
      <c r="BU32" s="621"/>
      <c r="BV32" s="621"/>
      <c r="BW32" s="621"/>
      <c r="BX32" s="612">
        <v>95.7</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1774</v>
      </c>
      <c r="S33" s="609"/>
      <c r="T33" s="609"/>
      <c r="U33" s="609"/>
      <c r="V33" s="609"/>
      <c r="W33" s="609"/>
      <c r="X33" s="609"/>
      <c r="Y33" s="610"/>
      <c r="Z33" s="646">
        <v>0</v>
      </c>
      <c r="AA33" s="646"/>
      <c r="AB33" s="646"/>
      <c r="AC33" s="646"/>
      <c r="AD33" s="647">
        <v>142</v>
      </c>
      <c r="AE33" s="647"/>
      <c r="AF33" s="647"/>
      <c r="AG33" s="647"/>
      <c r="AH33" s="647"/>
      <c r="AI33" s="647"/>
      <c r="AJ33" s="647"/>
      <c r="AK33" s="647"/>
      <c r="AL33" s="611">
        <v>0</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97.3</v>
      </c>
      <c r="BH33" s="593"/>
      <c r="BI33" s="593"/>
      <c r="BJ33" s="593"/>
      <c r="BK33" s="593"/>
      <c r="BL33" s="593"/>
      <c r="BM33" s="639">
        <v>91.2</v>
      </c>
      <c r="BN33" s="593"/>
      <c r="BO33" s="593"/>
      <c r="BP33" s="593"/>
      <c r="BQ33" s="656"/>
      <c r="BR33" s="669">
        <v>97.7</v>
      </c>
      <c r="BS33" s="593"/>
      <c r="BT33" s="593"/>
      <c r="BU33" s="593"/>
      <c r="BV33" s="593"/>
      <c r="BW33" s="593"/>
      <c r="BX33" s="639">
        <v>92.1</v>
      </c>
      <c r="BY33" s="593"/>
      <c r="BZ33" s="593"/>
      <c r="CA33" s="593"/>
      <c r="CB33" s="656"/>
      <c r="CD33" s="605" t="s">
        <v>308</v>
      </c>
      <c r="CE33" s="606"/>
      <c r="CF33" s="606"/>
      <c r="CG33" s="606"/>
      <c r="CH33" s="606"/>
      <c r="CI33" s="606"/>
      <c r="CJ33" s="606"/>
      <c r="CK33" s="606"/>
      <c r="CL33" s="606"/>
      <c r="CM33" s="606"/>
      <c r="CN33" s="606"/>
      <c r="CO33" s="606"/>
      <c r="CP33" s="606"/>
      <c r="CQ33" s="607"/>
      <c r="CR33" s="608">
        <v>2810029</v>
      </c>
      <c r="CS33" s="621"/>
      <c r="CT33" s="621"/>
      <c r="CU33" s="621"/>
      <c r="CV33" s="621"/>
      <c r="CW33" s="621"/>
      <c r="CX33" s="621"/>
      <c r="CY33" s="622"/>
      <c r="CZ33" s="611">
        <v>51.9</v>
      </c>
      <c r="DA33" s="623"/>
      <c r="DB33" s="623"/>
      <c r="DC33" s="624"/>
      <c r="DD33" s="614">
        <v>1993091</v>
      </c>
      <c r="DE33" s="621"/>
      <c r="DF33" s="621"/>
      <c r="DG33" s="621"/>
      <c r="DH33" s="621"/>
      <c r="DI33" s="621"/>
      <c r="DJ33" s="621"/>
      <c r="DK33" s="622"/>
      <c r="DL33" s="614">
        <v>1317412</v>
      </c>
      <c r="DM33" s="621"/>
      <c r="DN33" s="621"/>
      <c r="DO33" s="621"/>
      <c r="DP33" s="621"/>
      <c r="DQ33" s="621"/>
      <c r="DR33" s="621"/>
      <c r="DS33" s="621"/>
      <c r="DT33" s="621"/>
      <c r="DU33" s="621"/>
      <c r="DV33" s="622"/>
      <c r="DW33" s="611">
        <v>36.799999999999997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216934</v>
      </c>
      <c r="S34" s="609"/>
      <c r="T34" s="609"/>
      <c r="U34" s="609"/>
      <c r="V34" s="609"/>
      <c r="W34" s="609"/>
      <c r="X34" s="609"/>
      <c r="Y34" s="610"/>
      <c r="Z34" s="646">
        <v>3.8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1011084</v>
      </c>
      <c r="CS34" s="609"/>
      <c r="CT34" s="609"/>
      <c r="CU34" s="609"/>
      <c r="CV34" s="609"/>
      <c r="CW34" s="609"/>
      <c r="CX34" s="609"/>
      <c r="CY34" s="610"/>
      <c r="CZ34" s="611">
        <v>18.7</v>
      </c>
      <c r="DA34" s="623"/>
      <c r="DB34" s="623"/>
      <c r="DC34" s="624"/>
      <c r="DD34" s="614">
        <v>570202</v>
      </c>
      <c r="DE34" s="609"/>
      <c r="DF34" s="609"/>
      <c r="DG34" s="609"/>
      <c r="DH34" s="609"/>
      <c r="DI34" s="609"/>
      <c r="DJ34" s="609"/>
      <c r="DK34" s="610"/>
      <c r="DL34" s="614">
        <v>390841</v>
      </c>
      <c r="DM34" s="609"/>
      <c r="DN34" s="609"/>
      <c r="DO34" s="609"/>
      <c r="DP34" s="609"/>
      <c r="DQ34" s="609"/>
      <c r="DR34" s="609"/>
      <c r="DS34" s="609"/>
      <c r="DT34" s="609"/>
      <c r="DU34" s="609"/>
      <c r="DV34" s="610"/>
      <c r="DW34" s="611">
        <v>10.9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329368</v>
      </c>
      <c r="S35" s="609"/>
      <c r="T35" s="609"/>
      <c r="U35" s="609"/>
      <c r="V35" s="609"/>
      <c r="W35" s="609"/>
      <c r="X35" s="609"/>
      <c r="Y35" s="610"/>
      <c r="Z35" s="646">
        <v>5.8</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31087</v>
      </c>
      <c r="CS35" s="621"/>
      <c r="CT35" s="621"/>
      <c r="CU35" s="621"/>
      <c r="CV35" s="621"/>
      <c r="CW35" s="621"/>
      <c r="CX35" s="621"/>
      <c r="CY35" s="622"/>
      <c r="CZ35" s="611">
        <v>0.6</v>
      </c>
      <c r="DA35" s="623"/>
      <c r="DB35" s="623"/>
      <c r="DC35" s="624"/>
      <c r="DD35" s="614">
        <v>27946</v>
      </c>
      <c r="DE35" s="621"/>
      <c r="DF35" s="621"/>
      <c r="DG35" s="621"/>
      <c r="DH35" s="621"/>
      <c r="DI35" s="621"/>
      <c r="DJ35" s="621"/>
      <c r="DK35" s="622"/>
      <c r="DL35" s="614">
        <v>27485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264578</v>
      </c>
      <c r="S36" s="609"/>
      <c r="T36" s="609"/>
      <c r="U36" s="609"/>
      <c r="V36" s="609"/>
      <c r="W36" s="609"/>
      <c r="X36" s="609"/>
      <c r="Y36" s="610"/>
      <c r="Z36" s="646">
        <v>4.7</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650375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100639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933631</v>
      </c>
      <c r="CS36" s="609"/>
      <c r="CT36" s="609"/>
      <c r="CU36" s="609"/>
      <c r="CV36" s="609"/>
      <c r="CW36" s="609"/>
      <c r="CX36" s="609"/>
      <c r="CY36" s="610"/>
      <c r="CZ36" s="611">
        <v>17.2</v>
      </c>
      <c r="DA36" s="623"/>
      <c r="DB36" s="623"/>
      <c r="DC36" s="624"/>
      <c r="DD36" s="614">
        <v>752793</v>
      </c>
      <c r="DE36" s="609"/>
      <c r="DF36" s="609"/>
      <c r="DG36" s="609"/>
      <c r="DH36" s="609"/>
      <c r="DI36" s="609"/>
      <c r="DJ36" s="609"/>
      <c r="DK36" s="610"/>
      <c r="DL36" s="614">
        <v>454849</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115648</v>
      </c>
      <c r="S37" s="609"/>
      <c r="T37" s="609"/>
      <c r="U37" s="609"/>
      <c r="V37" s="609"/>
      <c r="W37" s="609"/>
      <c r="X37" s="609"/>
      <c r="Y37" s="610"/>
      <c r="Z37" s="646">
        <v>2</v>
      </c>
      <c r="AA37" s="646"/>
      <c r="AB37" s="646"/>
      <c r="AC37" s="646"/>
      <c r="AD37" s="647">
        <v>298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48757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79319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388936</v>
      </c>
      <c r="CS37" s="621"/>
      <c r="CT37" s="621"/>
      <c r="CU37" s="621"/>
      <c r="CV37" s="621"/>
      <c r="CW37" s="621"/>
      <c r="CX37" s="621"/>
      <c r="CY37" s="622"/>
      <c r="CZ37" s="611">
        <v>7.2</v>
      </c>
      <c r="DA37" s="623"/>
      <c r="DB37" s="623"/>
      <c r="DC37" s="624"/>
      <c r="DD37" s="614">
        <v>388936</v>
      </c>
      <c r="DE37" s="621"/>
      <c r="DF37" s="621"/>
      <c r="DG37" s="621"/>
      <c r="DH37" s="621"/>
      <c r="DI37" s="621"/>
      <c r="DJ37" s="621"/>
      <c r="DK37" s="622"/>
      <c r="DL37" s="614">
        <v>278239</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114415</v>
      </c>
      <c r="S38" s="609"/>
      <c r="T38" s="609"/>
      <c r="U38" s="609"/>
      <c r="V38" s="609"/>
      <c r="W38" s="609"/>
      <c r="X38" s="609"/>
      <c r="Y38" s="610"/>
      <c r="Z38" s="646">
        <v>2</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35214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1856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566102</v>
      </c>
      <c r="CS38" s="609"/>
      <c r="CT38" s="609"/>
      <c r="CU38" s="609"/>
      <c r="CV38" s="609"/>
      <c r="CW38" s="609"/>
      <c r="CX38" s="609"/>
      <c r="CY38" s="610"/>
      <c r="CZ38" s="611">
        <v>10.5</v>
      </c>
      <c r="DA38" s="623"/>
      <c r="DB38" s="623"/>
      <c r="DC38" s="624"/>
      <c r="DD38" s="614">
        <v>465006</v>
      </c>
      <c r="DE38" s="609"/>
      <c r="DF38" s="609"/>
      <c r="DG38" s="609"/>
      <c r="DH38" s="609"/>
      <c r="DI38" s="609"/>
      <c r="DJ38" s="609"/>
      <c r="DK38" s="610"/>
      <c r="DL38" s="614">
        <v>444237</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v>302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2746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268125</v>
      </c>
      <c r="CS39" s="621"/>
      <c r="CT39" s="621"/>
      <c r="CU39" s="621"/>
      <c r="CV39" s="621"/>
      <c r="CW39" s="621"/>
      <c r="CX39" s="621"/>
      <c r="CY39" s="622"/>
      <c r="CZ39" s="611">
        <v>5</v>
      </c>
      <c r="DA39" s="623"/>
      <c r="DB39" s="623"/>
      <c r="DC39" s="624"/>
      <c r="DD39" s="614">
        <v>177144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10715</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5648411</v>
      </c>
      <c r="S41" s="633"/>
      <c r="T41" s="633"/>
      <c r="U41" s="633"/>
      <c r="V41" s="633"/>
      <c r="W41" s="633"/>
      <c r="X41" s="633"/>
      <c r="Y41" s="636"/>
      <c r="Z41" s="637">
        <v>100</v>
      </c>
      <c r="AA41" s="637"/>
      <c r="AB41" s="637"/>
      <c r="AC41" s="637"/>
      <c r="AD41" s="638">
        <v>3566365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125857</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440245</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387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250745</v>
      </c>
      <c r="CS42" s="621"/>
      <c r="CT42" s="621"/>
      <c r="CU42" s="621"/>
      <c r="CV42" s="621"/>
      <c r="CW42" s="621"/>
      <c r="CX42" s="621"/>
      <c r="CY42" s="622"/>
      <c r="CZ42" s="611">
        <v>4.5999999999999996</v>
      </c>
      <c r="DA42" s="623"/>
      <c r="DB42" s="623"/>
      <c r="DC42" s="624"/>
      <c r="DD42" s="614">
        <v>145375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12084</v>
      </c>
      <c r="CS43" s="621"/>
      <c r="CT43" s="621"/>
      <c r="CU43" s="621"/>
      <c r="CV43" s="621"/>
      <c r="CW43" s="621"/>
      <c r="CX43" s="621"/>
      <c r="CY43" s="622"/>
      <c r="CZ43" s="611">
        <v>0.2</v>
      </c>
      <c r="DA43" s="623"/>
      <c r="DB43" s="623"/>
      <c r="DC43" s="624"/>
      <c r="DD43" s="614">
        <v>12084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247066</v>
      </c>
      <c r="CS44" s="609"/>
      <c r="CT44" s="609"/>
      <c r="CU44" s="609"/>
      <c r="CV44" s="609"/>
      <c r="CW44" s="609"/>
      <c r="CX44" s="609"/>
      <c r="CY44" s="610"/>
      <c r="CZ44" s="611">
        <v>4.5999999999999996</v>
      </c>
      <c r="DA44" s="612"/>
      <c r="DB44" s="612"/>
      <c r="DC44" s="613"/>
      <c r="DD44" s="614">
        <v>141696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41662</v>
      </c>
      <c r="CS45" s="621"/>
      <c r="CT45" s="621"/>
      <c r="CU45" s="621"/>
      <c r="CV45" s="621"/>
      <c r="CW45" s="621"/>
      <c r="CX45" s="621"/>
      <c r="CY45" s="622"/>
      <c r="CZ45" s="611">
        <v>0.8</v>
      </c>
      <c r="DA45" s="623"/>
      <c r="DB45" s="623"/>
      <c r="DC45" s="624"/>
      <c r="DD45" s="614">
        <v>6033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196994</v>
      </c>
      <c r="CS46" s="609"/>
      <c r="CT46" s="609"/>
      <c r="CU46" s="609"/>
      <c r="CV46" s="609"/>
      <c r="CW46" s="609"/>
      <c r="CX46" s="609"/>
      <c r="CY46" s="610"/>
      <c r="CZ46" s="611">
        <v>3.6</v>
      </c>
      <c r="DA46" s="612"/>
      <c r="DB46" s="612"/>
      <c r="DC46" s="613"/>
      <c r="DD46" s="614">
        <v>135053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3679</v>
      </c>
      <c r="CS47" s="621"/>
      <c r="CT47" s="621"/>
      <c r="CU47" s="621"/>
      <c r="CV47" s="621"/>
      <c r="CW47" s="621"/>
      <c r="CX47" s="621"/>
      <c r="CY47" s="622"/>
      <c r="CZ47" s="611">
        <v>0.1</v>
      </c>
      <c r="DA47" s="623"/>
      <c r="DB47" s="623"/>
      <c r="DC47" s="624"/>
      <c r="DD47" s="614">
        <v>3679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5415321</v>
      </c>
      <c r="CS49" s="593"/>
      <c r="CT49" s="593"/>
      <c r="CU49" s="593"/>
      <c r="CV49" s="593"/>
      <c r="CW49" s="593"/>
      <c r="CX49" s="593"/>
      <c r="CY49" s="594"/>
      <c r="CZ49" s="595">
        <v>100</v>
      </c>
      <c r="DA49" s="596"/>
      <c r="DB49" s="596"/>
      <c r="DC49" s="597"/>
      <c r="DD49" s="598">
        <v>4017743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BJW6MbP8AdvwR9qFaY6uF3Y0GJPYzyjCA3Kpsmm/ryKWdC32nsVRFaWgEyUaNYtpdFWhZK6Wl9W0FfH8xgmjA==" saltValue="6qrbFh1OsdR/LxQxTheX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5648</v>
      </c>
      <c r="R7" s="1090"/>
      <c r="S7" s="1090"/>
      <c r="T7" s="1090"/>
      <c r="U7" s="1090"/>
      <c r="V7" s="1090">
        <v>5415</v>
      </c>
      <c r="W7" s="1090"/>
      <c r="X7" s="1090"/>
      <c r="Y7" s="1090"/>
      <c r="Z7" s="1090"/>
      <c r="AA7" s="1090">
        <v>233</v>
      </c>
      <c r="AB7" s="1090"/>
      <c r="AC7" s="1090"/>
      <c r="AD7" s="1090"/>
      <c r="AE7" s="1091"/>
      <c r="AF7" s="1092">
        <v>210</v>
      </c>
      <c r="AG7" s="1093"/>
      <c r="AH7" s="1093"/>
      <c r="AI7" s="1093"/>
      <c r="AJ7" s="1094"/>
      <c r="AK7" s="1095">
        <v>329</v>
      </c>
      <c r="AL7" s="1096"/>
      <c r="AM7" s="1096"/>
      <c r="AN7" s="1096"/>
      <c r="AO7" s="1096"/>
      <c r="AP7" s="1096">
        <v>3672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f>Q7</f>
        <v>5648</v>
      </c>
      <c r="R23" s="1048"/>
      <c r="S23" s="1048"/>
      <c r="T23" s="1048"/>
      <c r="U23" s="1048"/>
      <c r="V23" s="1048">
        <f t="shared" ref="V23" si="0">V7</f>
        <v>5415</v>
      </c>
      <c r="W23" s="1048"/>
      <c r="X23" s="1048"/>
      <c r="Y23" s="1048"/>
      <c r="Z23" s="1048"/>
      <c r="AA23" s="1048">
        <f t="shared" ref="AA23" si="1">AA7</f>
        <v>233</v>
      </c>
      <c r="AB23" s="1048"/>
      <c r="AC23" s="1048"/>
      <c r="AD23" s="1048"/>
      <c r="AE23" s="1055"/>
      <c r="AF23" s="1056">
        <v>210</v>
      </c>
      <c r="AG23" s="1048"/>
      <c r="AH23" s="1048"/>
      <c r="AI23" s="1048"/>
      <c r="AJ23" s="1057"/>
      <c r="AK23" s="1058"/>
      <c r="AL23" s="1059"/>
      <c r="AM23" s="1059"/>
      <c r="AN23" s="1059"/>
      <c r="AO23" s="1059"/>
      <c r="AP23" s="1048">
        <f>AP7</f>
        <v>3672</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1568</v>
      </c>
      <c r="R28" s="1038"/>
      <c r="S28" s="1038"/>
      <c r="T28" s="1038"/>
      <c r="U28" s="1038"/>
      <c r="V28" s="1038">
        <v>1467</v>
      </c>
      <c r="W28" s="1038"/>
      <c r="X28" s="1038"/>
      <c r="Y28" s="1038"/>
      <c r="Z28" s="1038"/>
      <c r="AA28" s="1038">
        <v>101</v>
      </c>
      <c r="AB28" s="1038"/>
      <c r="AC28" s="1038"/>
      <c r="AD28" s="1038"/>
      <c r="AE28" s="1039"/>
      <c r="AF28" s="1040">
        <v>101</v>
      </c>
      <c r="AG28" s="1038"/>
      <c r="AH28" s="1038"/>
      <c r="AI28" s="1038"/>
      <c r="AJ28" s="1041"/>
      <c r="AK28" s="1029">
        <v>132</v>
      </c>
      <c r="AL28" s="1030"/>
      <c r="AM28" s="1030"/>
      <c r="AN28" s="1030"/>
      <c r="AO28" s="1030"/>
      <c r="AP28" s="1030" t="s">
        <v>542</v>
      </c>
      <c r="AQ28" s="1030"/>
      <c r="AR28" s="1030"/>
      <c r="AS28" s="1030"/>
      <c r="AT28" s="1030"/>
      <c r="AU28" s="1030" t="s">
        <v>542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1439</v>
      </c>
      <c r="R29" s="1026"/>
      <c r="S29" s="1026"/>
      <c r="T29" s="1026"/>
      <c r="U29" s="1026"/>
      <c r="V29" s="1026">
        <v>1375</v>
      </c>
      <c r="W29" s="1026"/>
      <c r="X29" s="1026"/>
      <c r="Y29" s="1026"/>
      <c r="Z29" s="1026"/>
      <c r="AA29" s="1026">
        <v>64</v>
      </c>
      <c r="AB29" s="1026"/>
      <c r="AC29" s="1026"/>
      <c r="AD29" s="1026"/>
      <c r="AE29" s="1027"/>
      <c r="AF29" s="1022">
        <v>64</v>
      </c>
      <c r="AG29" s="1023"/>
      <c r="AH29" s="1023"/>
      <c r="AI29" s="1023"/>
      <c r="AJ29" s="1024"/>
      <c r="AK29" s="967">
        <v>227</v>
      </c>
      <c r="AL29" s="958"/>
      <c r="AM29" s="958"/>
      <c r="AN29" s="958"/>
      <c r="AO29" s="958"/>
      <c r="AP29" s="958" t="s">
        <v>542</v>
      </c>
      <c r="AQ29" s="958"/>
      <c r="AR29" s="958"/>
      <c r="AS29" s="958"/>
      <c r="AT29" s="958"/>
      <c r="AU29" s="958" t="s">
        <v>542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208</v>
      </c>
      <c r="R30" s="1026"/>
      <c r="S30" s="1026"/>
      <c r="T30" s="1026"/>
      <c r="U30" s="1026"/>
      <c r="V30" s="1026">
        <v>208</v>
      </c>
      <c r="W30" s="1026"/>
      <c r="X30" s="1026"/>
      <c r="Y30" s="1026"/>
      <c r="Z30" s="1026"/>
      <c r="AA30" s="1026">
        <v>0</v>
      </c>
      <c r="AB30" s="1026"/>
      <c r="AC30" s="1026"/>
      <c r="AD30" s="1026"/>
      <c r="AE30" s="1027"/>
      <c r="AF30" s="1022">
        <v>0</v>
      </c>
      <c r="AG30" s="1023"/>
      <c r="AH30" s="1023"/>
      <c r="AI30" s="1023"/>
      <c r="AJ30" s="1024"/>
      <c r="AK30" s="967">
        <v>45</v>
      </c>
      <c r="AL30" s="958"/>
      <c r="AM30" s="958"/>
      <c r="AN30" s="958"/>
      <c r="AO30" s="958"/>
      <c r="AP30" s="958" t="s">
        <v>542</v>
      </c>
      <c r="AQ30" s="958"/>
      <c r="AR30" s="958"/>
      <c r="AS30" s="958"/>
      <c r="AT30" s="958"/>
      <c r="AU30" s="958" t="s">
        <v>542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279</v>
      </c>
      <c r="R31" s="1026"/>
      <c r="S31" s="1026"/>
      <c r="T31" s="1026"/>
      <c r="U31" s="1026"/>
      <c r="V31" s="1026">
        <v>267</v>
      </c>
      <c r="W31" s="1026"/>
      <c r="X31" s="1026"/>
      <c r="Y31" s="1026"/>
      <c r="Z31" s="1026"/>
      <c r="AA31" s="1026">
        <v>12</v>
      </c>
      <c r="AB31" s="1026"/>
      <c r="AC31" s="1026"/>
      <c r="AD31" s="1026"/>
      <c r="AE31" s="1027"/>
      <c r="AF31" s="1022">
        <v>143</v>
      </c>
      <c r="AG31" s="1023"/>
      <c r="AH31" s="1023"/>
      <c r="AI31" s="1023"/>
      <c r="AJ31" s="1024"/>
      <c r="AK31" s="967">
        <v>302</v>
      </c>
      <c r="AL31" s="958"/>
      <c r="AM31" s="958"/>
      <c r="AN31" s="958"/>
      <c r="AO31" s="958"/>
      <c r="AP31" s="958">
        <v>202</v>
      </c>
      <c r="AQ31" s="958"/>
      <c r="AR31" s="958"/>
      <c r="AS31" s="958"/>
      <c r="AT31" s="958"/>
      <c r="AU31" s="958">
        <v>0</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308</v>
      </c>
      <c r="AG63" s="946"/>
      <c r="AH63" s="946"/>
      <c r="AI63" s="946"/>
      <c r="AJ63" s="1009"/>
      <c r="AK63" s="1010"/>
      <c r="AL63" s="950"/>
      <c r="AM63" s="950"/>
      <c r="AN63" s="950"/>
      <c r="AO63" s="950"/>
      <c r="AP63" s="946">
        <f>AP31</f>
        <v>202</v>
      </c>
      <c r="AQ63" s="946"/>
      <c r="AR63" s="946"/>
      <c r="AS63" s="946"/>
      <c r="AT63" s="946"/>
      <c r="AU63" s="946" t="s">
        <v>542</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543</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t="s">
        <v>542</v>
      </c>
      <c r="AL68" s="969"/>
      <c r="AM68" s="969"/>
      <c r="AN68" s="969"/>
      <c r="AO68" s="969"/>
      <c r="AP68" s="969" t="s">
        <v>542</v>
      </c>
      <c r="AQ68" s="969"/>
      <c r="AR68" s="969"/>
      <c r="AS68" s="969"/>
      <c r="AT68" s="969"/>
      <c r="AU68" s="969" t="s">
        <v>542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544</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545</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t="s">
        <v>542</v>
      </c>
      <c r="AL70" s="958"/>
      <c r="AM70" s="958"/>
      <c r="AN70" s="958"/>
      <c r="AO70" s="958"/>
      <c r="AP70" s="958" t="s">
        <v>542</v>
      </c>
      <c r="AQ70" s="958"/>
      <c r="AR70" s="958"/>
      <c r="AS70" s="958"/>
      <c r="AT70" s="958"/>
      <c r="AU70" s="958" t="s">
        <v>542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546</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542</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547</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t="s">
        <v>542</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548</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t="s">
        <v>542</v>
      </c>
      <c r="AL73" s="958"/>
      <c r="AM73" s="958"/>
      <c r="AN73" s="958"/>
      <c r="AO73" s="958"/>
      <c r="AP73" s="958" t="s">
        <v>542</v>
      </c>
      <c r="AQ73" s="958"/>
      <c r="AR73" s="958"/>
      <c r="AS73" s="958"/>
      <c r="AT73" s="958"/>
      <c r="AU73" s="958" t="s">
        <v>542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549</v>
      </c>
      <c r="C74" s="962"/>
      <c r="D74" s="962"/>
      <c r="E74" s="962"/>
      <c r="F74" s="962"/>
      <c r="G74" s="962"/>
      <c r="H74" s="962"/>
      <c r="I74" s="962"/>
      <c r="J74" s="962"/>
      <c r="K74" s="962"/>
      <c r="L74" s="962"/>
      <c r="M74" s="962"/>
      <c r="N74" s="962"/>
      <c r="O74" s="962"/>
      <c r="P74" s="963"/>
      <c r="Q74" s="964">
        <v>7891</v>
      </c>
      <c r="R74" s="958"/>
      <c r="S74" s="958"/>
      <c r="T74" s="958"/>
      <c r="U74" s="958"/>
      <c r="V74" s="958">
        <v>7645</v>
      </c>
      <c r="W74" s="958"/>
      <c r="X74" s="958"/>
      <c r="Y74" s="958"/>
      <c r="Z74" s="958"/>
      <c r="AA74" s="958">
        <v>246</v>
      </c>
      <c r="AB74" s="958"/>
      <c r="AC74" s="958"/>
      <c r="AD74" s="958"/>
      <c r="AE74" s="958"/>
      <c r="AF74" s="958">
        <v>234</v>
      </c>
      <c r="AG74" s="958"/>
      <c r="AH74" s="958"/>
      <c r="AI74" s="958"/>
      <c r="AJ74" s="958"/>
      <c r="AK74" s="958" t="s">
        <v>542</v>
      </c>
      <c r="AL74" s="958"/>
      <c r="AM74" s="958"/>
      <c r="AN74" s="958"/>
      <c r="AO74" s="958"/>
      <c r="AP74" s="958">
        <v>4857</v>
      </c>
      <c r="AQ74" s="958"/>
      <c r="AR74" s="958"/>
      <c r="AS74" s="958"/>
      <c r="AT74" s="958"/>
      <c r="AU74" s="958">
        <v>262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550</v>
      </c>
      <c r="C75" s="962"/>
      <c r="D75" s="962"/>
      <c r="E75" s="962"/>
      <c r="F75" s="962"/>
      <c r="G75" s="962"/>
      <c r="H75" s="962"/>
      <c r="I75" s="962"/>
      <c r="J75" s="962"/>
      <c r="K75" s="962"/>
      <c r="L75" s="962"/>
      <c r="M75" s="962"/>
      <c r="N75" s="962"/>
      <c r="O75" s="962"/>
      <c r="P75" s="963"/>
      <c r="Q75" s="965">
        <v>4690</v>
      </c>
      <c r="R75" s="966"/>
      <c r="S75" s="966"/>
      <c r="T75" s="966"/>
      <c r="U75" s="967"/>
      <c r="V75" s="968">
        <v>4443</v>
      </c>
      <c r="W75" s="966"/>
      <c r="X75" s="966"/>
      <c r="Y75" s="966"/>
      <c r="Z75" s="967"/>
      <c r="AA75" s="968">
        <v>247</v>
      </c>
      <c r="AB75" s="966"/>
      <c r="AC75" s="966"/>
      <c r="AD75" s="966"/>
      <c r="AE75" s="967"/>
      <c r="AF75" s="968">
        <v>1664</v>
      </c>
      <c r="AG75" s="966"/>
      <c r="AH75" s="966"/>
      <c r="AI75" s="966"/>
      <c r="AJ75" s="967"/>
      <c r="AK75" s="968" t="s">
        <v>542</v>
      </c>
      <c r="AL75" s="966"/>
      <c r="AM75" s="966"/>
      <c r="AN75" s="966"/>
      <c r="AO75" s="967"/>
      <c r="AP75" s="968">
        <v>10081</v>
      </c>
      <c r="AQ75" s="966"/>
      <c r="AR75" s="966"/>
      <c r="AS75" s="966"/>
      <c r="AT75" s="967"/>
      <c r="AU75" s="968">
        <v>81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551</v>
      </c>
      <c r="C76" s="962"/>
      <c r="D76" s="962"/>
      <c r="E76" s="962"/>
      <c r="F76" s="962"/>
      <c r="G76" s="962"/>
      <c r="H76" s="962"/>
      <c r="I76" s="962"/>
      <c r="J76" s="962"/>
      <c r="K76" s="962"/>
      <c r="L76" s="962"/>
      <c r="M76" s="962"/>
      <c r="N76" s="962"/>
      <c r="O76" s="962"/>
      <c r="P76" s="963"/>
      <c r="Q76" s="965">
        <v>3566</v>
      </c>
      <c r="R76" s="966"/>
      <c r="S76" s="966"/>
      <c r="T76" s="966"/>
      <c r="U76" s="967"/>
      <c r="V76" s="968">
        <v>3594</v>
      </c>
      <c r="W76" s="966"/>
      <c r="X76" s="966"/>
      <c r="Y76" s="966"/>
      <c r="Z76" s="967"/>
      <c r="AA76" s="968">
        <v>-28</v>
      </c>
      <c r="AB76" s="966"/>
      <c r="AC76" s="966"/>
      <c r="AD76" s="966"/>
      <c r="AE76" s="967"/>
      <c r="AF76" s="968">
        <v>1107</v>
      </c>
      <c r="AG76" s="966"/>
      <c r="AH76" s="966"/>
      <c r="AI76" s="966"/>
      <c r="AJ76" s="967"/>
      <c r="AK76" s="968" t="s">
        <v>542</v>
      </c>
      <c r="AL76" s="966"/>
      <c r="AM76" s="966"/>
      <c r="AN76" s="966"/>
      <c r="AO76" s="967"/>
      <c r="AP76" s="968">
        <v>1052</v>
      </c>
      <c r="AQ76" s="966"/>
      <c r="AR76" s="966"/>
      <c r="AS76" s="966"/>
      <c r="AT76" s="967"/>
      <c r="AU76" s="968">
        <v>420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552</v>
      </c>
      <c r="C77" s="962"/>
      <c r="D77" s="962"/>
      <c r="E77" s="962"/>
      <c r="F77" s="962"/>
      <c r="G77" s="962"/>
      <c r="H77" s="962"/>
      <c r="I77" s="962"/>
      <c r="J77" s="962"/>
      <c r="K77" s="962"/>
      <c r="L77" s="962"/>
      <c r="M77" s="962"/>
      <c r="N77" s="962"/>
      <c r="O77" s="962"/>
      <c r="P77" s="963"/>
      <c r="Q77" s="965">
        <v>193</v>
      </c>
      <c r="R77" s="966"/>
      <c r="S77" s="966"/>
      <c r="T77" s="966"/>
      <c r="U77" s="967"/>
      <c r="V77" s="968">
        <v>178</v>
      </c>
      <c r="W77" s="966"/>
      <c r="X77" s="966"/>
      <c r="Y77" s="966"/>
      <c r="Z77" s="967"/>
      <c r="AA77" s="968">
        <v>16</v>
      </c>
      <c r="AB77" s="966"/>
      <c r="AC77" s="966"/>
      <c r="AD77" s="966"/>
      <c r="AE77" s="967"/>
      <c r="AF77" s="968">
        <v>5</v>
      </c>
      <c r="AG77" s="966"/>
      <c r="AH77" s="966"/>
      <c r="AI77" s="966"/>
      <c r="AJ77" s="967"/>
      <c r="AK77" s="968" t="s">
        <v>542</v>
      </c>
      <c r="AL77" s="966"/>
      <c r="AM77" s="966"/>
      <c r="AN77" s="966"/>
      <c r="AO77" s="967"/>
      <c r="AP77" s="968" t="s">
        <v>542</v>
      </c>
      <c r="AQ77" s="966"/>
      <c r="AR77" s="966"/>
      <c r="AS77" s="966"/>
      <c r="AT77" s="967"/>
      <c r="AU77" s="968" t="s">
        <v>542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553</v>
      </c>
      <c r="C78" s="962"/>
      <c r="D78" s="962"/>
      <c r="E78" s="962"/>
      <c r="F78" s="962"/>
      <c r="G78" s="962"/>
      <c r="H78" s="962"/>
      <c r="I78" s="962"/>
      <c r="J78" s="962"/>
      <c r="K78" s="962"/>
      <c r="L78" s="962"/>
      <c r="M78" s="962"/>
      <c r="N78" s="962"/>
      <c r="O78" s="962"/>
      <c r="P78" s="963"/>
      <c r="Q78" s="964">
        <v>49</v>
      </c>
      <c r="R78" s="958"/>
      <c r="S78" s="958"/>
      <c r="T78" s="958"/>
      <c r="U78" s="958"/>
      <c r="V78" s="958">
        <v>45</v>
      </c>
      <c r="W78" s="958"/>
      <c r="X78" s="958"/>
      <c r="Y78" s="958"/>
      <c r="Z78" s="958"/>
      <c r="AA78" s="958">
        <v>3</v>
      </c>
      <c r="AB78" s="958"/>
      <c r="AC78" s="958"/>
      <c r="AD78" s="958"/>
      <c r="AE78" s="958"/>
      <c r="AF78" s="958">
        <v>3</v>
      </c>
      <c r="AG78" s="958"/>
      <c r="AH78" s="958"/>
      <c r="AI78" s="958"/>
      <c r="AJ78" s="958"/>
      <c r="AK78" s="958" t="s">
        <v>542</v>
      </c>
      <c r="AL78" s="958"/>
      <c r="AM78" s="958"/>
      <c r="AN78" s="958"/>
      <c r="AO78" s="958"/>
      <c r="AP78" s="958" t="s">
        <v>542</v>
      </c>
      <c r="AQ78" s="958"/>
      <c r="AR78" s="958"/>
      <c r="AS78" s="958"/>
      <c r="AT78" s="958"/>
      <c r="AU78" s="958" t="s">
        <v>542</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554</v>
      </c>
      <c r="C79" s="962"/>
      <c r="D79" s="962"/>
      <c r="E79" s="962"/>
      <c r="F79" s="962"/>
      <c r="G79" s="962"/>
      <c r="H79" s="962"/>
      <c r="I79" s="962"/>
      <c r="J79" s="962"/>
      <c r="K79" s="962"/>
      <c r="L79" s="962"/>
      <c r="M79" s="962"/>
      <c r="N79" s="962"/>
      <c r="O79" s="962"/>
      <c r="P79" s="963"/>
      <c r="Q79" s="964">
        <v>6256</v>
      </c>
      <c r="R79" s="958"/>
      <c r="S79" s="958"/>
      <c r="T79" s="958"/>
      <c r="U79" s="958"/>
      <c r="V79" s="958">
        <v>5926</v>
      </c>
      <c r="W79" s="958"/>
      <c r="X79" s="958"/>
      <c r="Y79" s="958"/>
      <c r="Z79" s="958"/>
      <c r="AA79" s="958">
        <v>295</v>
      </c>
      <c r="AB79" s="958"/>
      <c r="AC79" s="958"/>
      <c r="AD79" s="958"/>
      <c r="AE79" s="958"/>
      <c r="AF79" s="958">
        <v>6432</v>
      </c>
      <c r="AG79" s="958"/>
      <c r="AH79" s="958"/>
      <c r="AI79" s="958"/>
      <c r="AJ79" s="958"/>
      <c r="AK79" s="958" t="s">
        <v>542</v>
      </c>
      <c r="AL79" s="958"/>
      <c r="AM79" s="958"/>
      <c r="AN79" s="958"/>
      <c r="AO79" s="958"/>
      <c r="AP79" s="958" t="s">
        <v>542</v>
      </c>
      <c r="AQ79" s="958"/>
      <c r="AR79" s="958"/>
      <c r="AS79" s="958"/>
      <c r="AT79" s="958"/>
      <c r="AU79" s="958" t="s">
        <v>542</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 t="shared" ref="AF88" si="2">SUBTOTAL(109,AF68:AJ79)</f>
        <v>22247</v>
      </c>
      <c r="AG88" s="946"/>
      <c r="AH88" s="946"/>
      <c r="AI88" s="946"/>
      <c r="AJ88" s="946"/>
      <c r="AK88" s="950"/>
      <c r="AL88" s="950"/>
      <c r="AM88" s="950"/>
      <c r="AN88" s="950"/>
      <c r="AO88" s="950"/>
      <c r="AP88" s="946">
        <f t="shared" ref="AP88" si="3">SUBTOTAL(109,AP68:AT79)</f>
        <v>15990</v>
      </c>
      <c r="AQ88" s="946"/>
      <c r="AR88" s="946"/>
      <c r="AS88" s="946"/>
      <c r="AT88" s="946"/>
      <c r="AU88" s="946">
        <f>SUBTOTAL(109,AU68:AY79)</f>
        <v>763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542</v>
      </c>
      <c r="CS102" s="940"/>
      <c r="CT102" s="940"/>
      <c r="CU102" s="940"/>
      <c r="CV102" s="941"/>
      <c r="CW102" s="939" t="s">
        <v>542</v>
      </c>
      <c r="CX102" s="940"/>
      <c r="CY102" s="940"/>
      <c r="CZ102" s="940"/>
      <c r="DA102" s="941"/>
      <c r="DB102" s="939" t="s">
        <v>542</v>
      </c>
      <c r="DC102" s="940"/>
      <c r="DD102" s="940"/>
      <c r="DE102" s="940"/>
      <c r="DF102" s="941"/>
      <c r="DG102" s="939" t="s">
        <v>542</v>
      </c>
      <c r="DH102" s="940"/>
      <c r="DI102" s="940"/>
      <c r="DJ102" s="940"/>
      <c r="DK102" s="941"/>
      <c r="DL102" s="939" t="s">
        <v>542</v>
      </c>
      <c r="DM102" s="940"/>
      <c r="DN102" s="940"/>
      <c r="DO102" s="940"/>
      <c r="DP102" s="941"/>
      <c r="DQ102" s="939" t="s">
        <v>542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385462</v>
      </c>
      <c r="AB110" s="876"/>
      <c r="AC110" s="876"/>
      <c r="AD110" s="876"/>
      <c r="AE110" s="877"/>
      <c r="AF110" s="878">
        <v>389783</v>
      </c>
      <c r="AG110" s="876"/>
      <c r="AH110" s="876"/>
      <c r="AI110" s="876"/>
      <c r="AJ110" s="877"/>
      <c r="AK110" s="878">
        <v>369886</v>
      </c>
      <c r="AL110" s="876"/>
      <c r="AM110" s="876"/>
      <c r="AN110" s="876"/>
      <c r="AO110" s="877"/>
      <c r="AP110" s="879">
        <v>11.5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4175813</v>
      </c>
      <c r="BR110" s="829"/>
      <c r="BS110" s="829"/>
      <c r="BT110" s="829"/>
      <c r="BU110" s="829"/>
      <c r="BV110" s="829">
        <v>3914649</v>
      </c>
      <c r="BW110" s="829"/>
      <c r="BX110" s="829"/>
      <c r="BY110" s="829"/>
      <c r="BZ110" s="829"/>
      <c r="CA110" s="829">
        <v>3672541</v>
      </c>
      <c r="CB110" s="829"/>
      <c r="CC110" s="829"/>
      <c r="CD110" s="829"/>
      <c r="CE110" s="829"/>
      <c r="CF110" s="853">
        <v>113.9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76585</v>
      </c>
      <c r="BR111" s="804"/>
      <c r="BS111" s="804"/>
      <c r="BT111" s="804"/>
      <c r="BU111" s="804"/>
      <c r="BV111" s="804">
        <v>84644</v>
      </c>
      <c r="BW111" s="804"/>
      <c r="BX111" s="804"/>
      <c r="BY111" s="804"/>
      <c r="BZ111" s="804"/>
      <c r="CA111" s="804">
        <v>41742</v>
      </c>
      <c r="CB111" s="804"/>
      <c r="CC111" s="804"/>
      <c r="CD111" s="804"/>
      <c r="CE111" s="804"/>
      <c r="CF111" s="862">
        <v>1.3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121</v>
      </c>
      <c r="AB113" s="906"/>
      <c r="AC113" s="906"/>
      <c r="AD113" s="906"/>
      <c r="AE113" s="907"/>
      <c r="AF113" s="908" t="s">
        <v>121</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361719</v>
      </c>
      <c r="BR113" s="804"/>
      <c r="BS113" s="804"/>
      <c r="BT113" s="804"/>
      <c r="BU113" s="804"/>
      <c r="BV113" s="804">
        <v>707302</v>
      </c>
      <c r="BW113" s="804"/>
      <c r="BX113" s="804"/>
      <c r="BY113" s="804"/>
      <c r="BZ113" s="804"/>
      <c r="CA113" s="804">
        <v>762764</v>
      </c>
      <c r="CB113" s="804"/>
      <c r="CC113" s="804"/>
      <c r="CD113" s="804"/>
      <c r="CE113" s="804"/>
      <c r="CF113" s="862">
        <v>23.7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52613</v>
      </c>
      <c r="AB114" s="767"/>
      <c r="AC114" s="767"/>
      <c r="AD114" s="767"/>
      <c r="AE114" s="768"/>
      <c r="AF114" s="769">
        <v>95702</v>
      </c>
      <c r="AG114" s="767"/>
      <c r="AH114" s="767"/>
      <c r="AI114" s="767"/>
      <c r="AJ114" s="768"/>
      <c r="AK114" s="769">
        <v>97031</v>
      </c>
      <c r="AL114" s="767"/>
      <c r="AM114" s="767"/>
      <c r="AN114" s="767"/>
      <c r="AO114" s="768"/>
      <c r="AP114" s="811">
        <v>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1224338</v>
      </c>
      <c r="BR114" s="804"/>
      <c r="BS114" s="804"/>
      <c r="BT114" s="804"/>
      <c r="BU114" s="804"/>
      <c r="BV114" s="804">
        <v>1172015</v>
      </c>
      <c r="BW114" s="804"/>
      <c r="BX114" s="804"/>
      <c r="BY114" s="804"/>
      <c r="BZ114" s="804"/>
      <c r="CA114" s="804">
        <v>1210893</v>
      </c>
      <c r="CB114" s="804"/>
      <c r="CC114" s="804"/>
      <c r="CD114" s="804"/>
      <c r="CE114" s="804"/>
      <c r="CF114" s="862">
        <v>37.5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438075</v>
      </c>
      <c r="AB117" s="890"/>
      <c r="AC117" s="890"/>
      <c r="AD117" s="890"/>
      <c r="AE117" s="891"/>
      <c r="AF117" s="892">
        <v>485485</v>
      </c>
      <c r="AG117" s="890"/>
      <c r="AH117" s="890"/>
      <c r="AI117" s="890"/>
      <c r="AJ117" s="891"/>
      <c r="AK117" s="892">
        <v>466917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5838455</v>
      </c>
      <c r="BR119" s="832"/>
      <c r="BS119" s="832"/>
      <c r="BT119" s="832"/>
      <c r="BU119" s="832"/>
      <c r="BV119" s="832">
        <v>5878610</v>
      </c>
      <c r="BW119" s="832"/>
      <c r="BX119" s="832"/>
      <c r="BY119" s="832"/>
      <c r="BZ119" s="832"/>
      <c r="CA119" s="832">
        <v>5687940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76585</v>
      </c>
      <c r="DH119" s="751"/>
      <c r="DI119" s="751"/>
      <c r="DJ119" s="751"/>
      <c r="DK119" s="752"/>
      <c r="DL119" s="753">
        <v>84644</v>
      </c>
      <c r="DM119" s="751"/>
      <c r="DN119" s="751"/>
      <c r="DO119" s="751"/>
      <c r="DP119" s="752"/>
      <c r="DQ119" s="753">
        <v>41742</v>
      </c>
      <c r="DR119" s="751"/>
      <c r="DS119" s="751"/>
      <c r="DT119" s="751"/>
      <c r="DU119" s="752"/>
      <c r="DV119" s="835">
        <v>1.3</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2824651</v>
      </c>
      <c r="BR120" s="829"/>
      <c r="BS120" s="829"/>
      <c r="BT120" s="829"/>
      <c r="BU120" s="829"/>
      <c r="BV120" s="829">
        <v>3028142</v>
      </c>
      <c r="BW120" s="829"/>
      <c r="BX120" s="829"/>
      <c r="BY120" s="829"/>
      <c r="BZ120" s="829"/>
      <c r="CA120" s="829">
        <v>2984248</v>
      </c>
      <c r="CB120" s="829"/>
      <c r="CC120" s="829"/>
      <c r="CD120" s="829"/>
      <c r="CE120" s="829"/>
      <c r="CF120" s="853">
        <v>92.5</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3339640</v>
      </c>
      <c r="BR122" s="832"/>
      <c r="BS122" s="832"/>
      <c r="BT122" s="832"/>
      <c r="BU122" s="832"/>
      <c r="BV122" s="832">
        <v>3118081</v>
      </c>
      <c r="BW122" s="832"/>
      <c r="BX122" s="832"/>
      <c r="BY122" s="832"/>
      <c r="BZ122" s="832"/>
      <c r="CA122" s="832">
        <v>2829533</v>
      </c>
      <c r="CB122" s="832"/>
      <c r="CC122" s="832"/>
      <c r="CD122" s="832"/>
      <c r="CE122" s="832"/>
      <c r="CF122" s="833">
        <v>87.7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6164291</v>
      </c>
      <c r="BR123" s="820"/>
      <c r="BS123" s="820"/>
      <c r="BT123" s="820"/>
      <c r="BU123" s="820"/>
      <c r="BV123" s="820">
        <v>6146223</v>
      </c>
      <c r="BW123" s="820"/>
      <c r="BX123" s="820"/>
      <c r="BY123" s="820"/>
      <c r="BZ123" s="820"/>
      <c r="CA123" s="820">
        <v>5813781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128</v>
      </c>
      <c r="AB128" s="788"/>
      <c r="AC128" s="788"/>
      <c r="AD128" s="788"/>
      <c r="AE128" s="789"/>
      <c r="AF128" s="790">
        <v>128</v>
      </c>
      <c r="AG128" s="788"/>
      <c r="AH128" s="788"/>
      <c r="AI128" s="788"/>
      <c r="AJ128" s="789"/>
      <c r="AK128" s="790">
        <v>128</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3377431</v>
      </c>
      <c r="AB129" s="767"/>
      <c r="AC129" s="767"/>
      <c r="AD129" s="767"/>
      <c r="AE129" s="768"/>
      <c r="AF129" s="769">
        <v>3435302</v>
      </c>
      <c r="AG129" s="767"/>
      <c r="AH129" s="767"/>
      <c r="AI129" s="767"/>
      <c r="AJ129" s="768"/>
      <c r="AK129" s="769">
        <v>3504228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286524</v>
      </c>
      <c r="AB130" s="767"/>
      <c r="AC130" s="767"/>
      <c r="AD130" s="767"/>
      <c r="AE130" s="768"/>
      <c r="AF130" s="769">
        <v>287083</v>
      </c>
      <c r="AG130" s="767"/>
      <c r="AH130" s="767"/>
      <c r="AI130" s="767"/>
      <c r="AJ130" s="768"/>
      <c r="AK130" s="769">
        <v>279100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3090907</v>
      </c>
      <c r="AB131" s="751"/>
      <c r="AC131" s="751"/>
      <c r="AD131" s="751"/>
      <c r="AE131" s="752"/>
      <c r="AF131" s="753">
        <v>3148219</v>
      </c>
      <c r="AG131" s="751"/>
      <c r="AH131" s="751"/>
      <c r="AI131" s="751"/>
      <c r="AJ131" s="752"/>
      <c r="AK131" s="753">
        <v>3225128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4.8989827259999998</v>
      </c>
      <c r="AB132" s="732"/>
      <c r="AC132" s="732"/>
      <c r="AD132" s="732"/>
      <c r="AE132" s="733"/>
      <c r="AF132" s="734">
        <v>6.2979735530000003</v>
      </c>
      <c r="AG132" s="732"/>
      <c r="AH132" s="732"/>
      <c r="AI132" s="732"/>
      <c r="AJ132" s="733"/>
      <c r="AK132" s="734">
        <v>5.8195829750000003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4.5</v>
      </c>
      <c r="AB133" s="711"/>
      <c r="AC133" s="711"/>
      <c r="AD133" s="711"/>
      <c r="AE133" s="712"/>
      <c r="AF133" s="710">
        <v>5.2</v>
      </c>
      <c r="AG133" s="711"/>
      <c r="AH133" s="711"/>
      <c r="AI133" s="711"/>
      <c r="AJ133" s="712"/>
      <c r="AK133" s="710">
        <v>5.6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atVi4HvOeTooSiAA4Oe2No4FqfxwQYynHpQat1/0dW/qYncJlPco8GWwM3nhJ5M0YRnMvq8ctaWZMFAsUwpYA==" saltValue="C9xErvG/pKibLDAdQgpl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2vnnnhAqyX1aWk1dUy91YgjJeObwGad5QfH1/J41I/hIivzcUqfvJiosdh7ay3u1O8C/u7nn00ti8lOdlOzmg==" saltValue="ZiVy6ycm3o3y58rTxgVDB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WMlDl2L0BdN0EGaE7BHzZ0PRW0hhGCvOr/X3Guxys6C15DU2VzlMl2wqXVLw1uzgM6Lzwy+LMg4OEHlxuUQ0g==" saltValue="M9ahvZwTDvpcWPWyA93Vr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1287676</v>
      </c>
      <c r="AP9" s="262">
        <v>124101</v>
      </c>
      <c r="AQ9" s="263">
        <v>120794</v>
      </c>
      <c r="AR9" s="264">
        <v>2.7</v>
      </c>
    </row>
    <row r="10" spans="1:46" ht="13.5" customHeight="1" x14ac:dyDescent="0.15">
      <c r="A10" s="247"/>
      <c r="AK10" s="1117" t="s">
        <v>483</v>
      </c>
      <c r="AL10" s="1118"/>
      <c r="AM10" s="1118"/>
      <c r="AN10" s="1119"/>
      <c r="AO10" s="265">
        <v>128673</v>
      </c>
      <c r="AP10" s="265">
        <v>12401</v>
      </c>
      <c r="AQ10" s="266">
        <v>16294</v>
      </c>
      <c r="AR10" s="267">
        <v>-23.9</v>
      </c>
    </row>
    <row r="11" spans="1:46" ht="13.5" customHeight="1" x14ac:dyDescent="0.15">
      <c r="A11" s="247"/>
      <c r="AK11" s="1117" t="s">
        <v>484</v>
      </c>
      <c r="AL11" s="1118"/>
      <c r="AM11" s="1118"/>
      <c r="AN11" s="1119"/>
      <c r="AO11" s="265">
        <v>28911</v>
      </c>
      <c r="AP11" s="265">
        <v>2786</v>
      </c>
      <c r="AQ11" s="266">
        <v>1928</v>
      </c>
      <c r="AR11" s="267">
        <v>44.5</v>
      </c>
    </row>
    <row r="12" spans="1:46" ht="13.5" customHeight="1" x14ac:dyDescent="0.15">
      <c r="A12" s="247"/>
      <c r="AK12" s="1117" t="s">
        <v>485</v>
      </c>
      <c r="AL12" s="1118"/>
      <c r="AM12" s="1118"/>
      <c r="AN12" s="1119"/>
      <c r="AO12" s="265" t="s">
        <v>486</v>
      </c>
      <c r="AP12" s="265" t="s">
        <v>486</v>
      </c>
      <c r="AQ12" s="266">
        <v>20</v>
      </c>
      <c r="AR12" s="267" t="s">
        <v>486</v>
      </c>
    </row>
    <row r="13" spans="1:46" ht="13.5" customHeight="1" x14ac:dyDescent="0.15">
      <c r="A13" s="247"/>
      <c r="AK13" s="1117" t="s">
        <v>487</v>
      </c>
      <c r="AL13" s="1118"/>
      <c r="AM13" s="1118"/>
      <c r="AN13" s="1119"/>
      <c r="AO13" s="265" t="s">
        <v>486</v>
      </c>
      <c r="AP13" s="265" t="s">
        <v>486</v>
      </c>
      <c r="AQ13" s="266">
        <v>4630</v>
      </c>
      <c r="AR13" s="267" t="s">
        <v>486</v>
      </c>
    </row>
    <row r="14" spans="1:46" ht="13.5" customHeight="1" x14ac:dyDescent="0.15">
      <c r="A14" s="247"/>
      <c r="AK14" s="1117" t="s">
        <v>488</v>
      </c>
      <c r="AL14" s="1118"/>
      <c r="AM14" s="1118"/>
      <c r="AN14" s="1119"/>
      <c r="AO14" s="265">
        <v>12084</v>
      </c>
      <c r="AP14" s="265">
        <v>1165</v>
      </c>
      <c r="AQ14" s="266">
        <v>2459</v>
      </c>
      <c r="AR14" s="267">
        <v>-52.6</v>
      </c>
    </row>
    <row r="15" spans="1:46" ht="13.5" customHeight="1" x14ac:dyDescent="0.15">
      <c r="A15" s="247"/>
      <c r="AK15" s="1120" t="s">
        <v>489</v>
      </c>
      <c r="AL15" s="1121"/>
      <c r="AM15" s="1121"/>
      <c r="AN15" s="1122"/>
      <c r="AO15" s="265">
        <v>-104387</v>
      </c>
      <c r="AP15" s="265">
        <v>-10060</v>
      </c>
      <c r="AQ15" s="266">
        <v>-7108</v>
      </c>
      <c r="AR15" s="267">
        <v>41.5</v>
      </c>
    </row>
    <row r="16" spans="1:46" x14ac:dyDescent="0.15">
      <c r="A16" s="247"/>
      <c r="AK16" s="1120" t="s">
        <v>178</v>
      </c>
      <c r="AL16" s="1121"/>
      <c r="AM16" s="1121"/>
      <c r="AN16" s="1122"/>
      <c r="AO16" s="265">
        <v>1352957</v>
      </c>
      <c r="AP16" s="265">
        <v>130393</v>
      </c>
      <c r="AQ16" s="266">
        <v>139017</v>
      </c>
      <c r="AR16" s="267">
        <v>-6.2</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11.95</v>
      </c>
      <c r="AP21" s="278">
        <v>11.1</v>
      </c>
      <c r="AQ21" s="279">
        <v>0.85</v>
      </c>
      <c r="AS21" s="280"/>
      <c r="AT21" s="276"/>
    </row>
    <row r="22" spans="1:46" s="248" customFormat="1" x14ac:dyDescent="0.15">
      <c r="A22" s="276"/>
      <c r="AK22" s="1123" t="s">
        <v>495</v>
      </c>
      <c r="AL22" s="1124"/>
      <c r="AM22" s="1124"/>
      <c r="AN22" s="1125"/>
      <c r="AO22" s="281">
        <v>99.5</v>
      </c>
      <c r="AP22" s="282">
        <v>96.5</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369886</v>
      </c>
      <c r="AP32" s="291">
        <v>35648</v>
      </c>
      <c r="AQ32" s="292">
        <v>62408</v>
      </c>
      <c r="AR32" s="293">
        <v>-42.9</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4</v>
      </c>
      <c r="AR34" s="293" t="s">
        <v>486</v>
      </c>
    </row>
    <row r="35" spans="1:46" ht="27" customHeight="1" x14ac:dyDescent="0.15">
      <c r="A35" s="247"/>
      <c r="AK35" s="1107" t="s">
        <v>502</v>
      </c>
      <c r="AL35" s="1108"/>
      <c r="AM35" s="1108"/>
      <c r="AN35" s="1109"/>
      <c r="AO35" s="291" t="s">
        <v>486</v>
      </c>
      <c r="AP35" s="291" t="s">
        <v>486</v>
      </c>
      <c r="AQ35" s="292">
        <v>14219</v>
      </c>
      <c r="AR35" s="293" t="s">
        <v>486</v>
      </c>
    </row>
    <row r="36" spans="1:46" ht="27" customHeight="1" x14ac:dyDescent="0.15">
      <c r="A36" s="247"/>
      <c r="AK36" s="1107" t="s">
        <v>503</v>
      </c>
      <c r="AL36" s="1108"/>
      <c r="AM36" s="1108"/>
      <c r="AN36" s="1109"/>
      <c r="AO36" s="291">
        <v>97031</v>
      </c>
      <c r="AP36" s="291">
        <v>9351</v>
      </c>
      <c r="AQ36" s="292">
        <v>4004</v>
      </c>
      <c r="AR36" s="293">
        <v>133.5</v>
      </c>
    </row>
    <row r="37" spans="1:46" ht="13.5" customHeight="1" x14ac:dyDescent="0.15">
      <c r="A37" s="247"/>
      <c r="AK37" s="1107" t="s">
        <v>504</v>
      </c>
      <c r="AL37" s="1108"/>
      <c r="AM37" s="1108"/>
      <c r="AN37" s="1109"/>
      <c r="AO37" s="291" t="s">
        <v>486</v>
      </c>
      <c r="AP37" s="291" t="s">
        <v>486</v>
      </c>
      <c r="AQ37" s="292">
        <v>309</v>
      </c>
      <c r="AR37" s="293" t="s">
        <v>486</v>
      </c>
    </row>
    <row r="38" spans="1:46" ht="27" customHeight="1" x14ac:dyDescent="0.15">
      <c r="A38" s="247"/>
      <c r="AK38" s="1110" t="s">
        <v>505</v>
      </c>
      <c r="AL38" s="1111"/>
      <c r="AM38" s="1111"/>
      <c r="AN38" s="1112"/>
      <c r="AO38" s="294" t="s">
        <v>486</v>
      </c>
      <c r="AP38" s="294" t="s">
        <v>486</v>
      </c>
      <c r="AQ38" s="295">
        <v>4</v>
      </c>
      <c r="AR38" s="283" t="s">
        <v>486</v>
      </c>
      <c r="AS38" s="290"/>
    </row>
    <row r="39" spans="1:46" x14ac:dyDescent="0.15">
      <c r="A39" s="247"/>
      <c r="AK39" s="1110" t="s">
        <v>506</v>
      </c>
      <c r="AL39" s="1111"/>
      <c r="AM39" s="1111"/>
      <c r="AN39" s="1112"/>
      <c r="AO39" s="291">
        <v>-128</v>
      </c>
      <c r="AP39" s="291">
        <v>-12</v>
      </c>
      <c r="AQ39" s="292">
        <v>-2554</v>
      </c>
      <c r="AR39" s="293">
        <v>-99.5</v>
      </c>
      <c r="AS39" s="290"/>
    </row>
    <row r="40" spans="1:46" ht="27" customHeight="1" x14ac:dyDescent="0.15">
      <c r="A40" s="247"/>
      <c r="AK40" s="1107" t="s">
        <v>507</v>
      </c>
      <c r="AL40" s="1108"/>
      <c r="AM40" s="1108"/>
      <c r="AN40" s="1109"/>
      <c r="AO40" s="291">
        <v>-279100</v>
      </c>
      <c r="AP40" s="291">
        <v>-26899</v>
      </c>
      <c r="AQ40" s="292">
        <v>-52280</v>
      </c>
      <c r="AR40" s="293">
        <v>-48.5</v>
      </c>
      <c r="AS40" s="290"/>
    </row>
    <row r="41" spans="1:46" x14ac:dyDescent="0.15">
      <c r="A41" s="247"/>
      <c r="AK41" s="1113" t="s">
        <v>288</v>
      </c>
      <c r="AL41" s="1114"/>
      <c r="AM41" s="1114"/>
      <c r="AN41" s="1115"/>
      <c r="AO41" s="291">
        <v>187689</v>
      </c>
      <c r="AP41" s="291">
        <v>18089</v>
      </c>
      <c r="AQ41" s="292">
        <v>26115</v>
      </c>
      <c r="AR41" s="293">
        <v>-30.7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566371</v>
      </c>
      <c r="AN51" s="313">
        <v>51302</v>
      </c>
      <c r="AO51" s="314">
        <v>71.599999999999994</v>
      </c>
      <c r="AP51" s="315">
        <v>117234</v>
      </c>
      <c r="AQ51" s="316">
        <v>13.4</v>
      </c>
      <c r="AR51" s="317">
        <v>58.2</v>
      </c>
    </row>
    <row r="52" spans="1:44" x14ac:dyDescent="0.15">
      <c r="A52" s="247"/>
      <c r="AK52" s="318"/>
      <c r="AL52" s="319" t="s">
        <v>517</v>
      </c>
      <c r="AM52" s="320">
        <v>234724</v>
      </c>
      <c r="AN52" s="321">
        <v>21261</v>
      </c>
      <c r="AO52" s="322">
        <v>33.299999999999997</v>
      </c>
      <c r="AP52" s="323">
        <v>59796</v>
      </c>
      <c r="AQ52" s="324">
        <v>16.600000000000001</v>
      </c>
      <c r="AR52" s="325">
        <v>16.7</v>
      </c>
    </row>
    <row r="53" spans="1:44" x14ac:dyDescent="0.15">
      <c r="A53" s="247"/>
      <c r="AK53" s="303" t="s">
        <v>518</v>
      </c>
      <c r="AL53" s="304"/>
      <c r="AM53" s="312">
        <v>386348</v>
      </c>
      <c r="AN53" s="313">
        <v>35618</v>
      </c>
      <c r="AO53" s="314">
        <v>-30.6</v>
      </c>
      <c r="AP53" s="315">
        <v>97758</v>
      </c>
      <c r="AQ53" s="316">
        <v>-16.600000000000001</v>
      </c>
      <c r="AR53" s="317">
        <v>-14</v>
      </c>
    </row>
    <row r="54" spans="1:44" x14ac:dyDescent="0.15">
      <c r="A54" s="247"/>
      <c r="AK54" s="318"/>
      <c r="AL54" s="319" t="s">
        <v>517</v>
      </c>
      <c r="AM54" s="320">
        <v>286558</v>
      </c>
      <c r="AN54" s="321">
        <v>26418</v>
      </c>
      <c r="AO54" s="322">
        <v>24.3</v>
      </c>
      <c r="AP54" s="323">
        <v>45946</v>
      </c>
      <c r="AQ54" s="324">
        <v>-23.2</v>
      </c>
      <c r="AR54" s="325">
        <v>47.5</v>
      </c>
    </row>
    <row r="55" spans="1:44" x14ac:dyDescent="0.15">
      <c r="A55" s="247"/>
      <c r="AK55" s="303" t="s">
        <v>519</v>
      </c>
      <c r="AL55" s="304"/>
      <c r="AM55" s="312">
        <v>218976</v>
      </c>
      <c r="AN55" s="313">
        <v>20425</v>
      </c>
      <c r="AO55" s="314">
        <v>-42.7</v>
      </c>
      <c r="AP55" s="315">
        <v>91338</v>
      </c>
      <c r="AQ55" s="316">
        <v>-6.6</v>
      </c>
      <c r="AR55" s="317">
        <v>-36.1</v>
      </c>
    </row>
    <row r="56" spans="1:44" x14ac:dyDescent="0.15">
      <c r="A56" s="247"/>
      <c r="AK56" s="318"/>
      <c r="AL56" s="319" t="s">
        <v>517</v>
      </c>
      <c r="AM56" s="320">
        <v>178447</v>
      </c>
      <c r="AN56" s="321">
        <v>16645</v>
      </c>
      <c r="AO56" s="322">
        <v>-37</v>
      </c>
      <c r="AP56" s="323">
        <v>43989</v>
      </c>
      <c r="AQ56" s="324">
        <v>-4.3</v>
      </c>
      <c r="AR56" s="325">
        <v>-32.700000000000003</v>
      </c>
    </row>
    <row r="57" spans="1:44" x14ac:dyDescent="0.15">
      <c r="A57" s="247"/>
      <c r="AK57" s="303" t="s">
        <v>520</v>
      </c>
      <c r="AL57" s="304"/>
      <c r="AM57" s="312">
        <v>342219</v>
      </c>
      <c r="AN57" s="313">
        <v>32392</v>
      </c>
      <c r="AO57" s="314">
        <v>58.6</v>
      </c>
      <c r="AP57" s="315">
        <v>103975</v>
      </c>
      <c r="AQ57" s="316">
        <v>13.8</v>
      </c>
      <c r="AR57" s="317">
        <v>44.8</v>
      </c>
    </row>
    <row r="58" spans="1:44" x14ac:dyDescent="0.15">
      <c r="A58" s="247"/>
      <c r="AK58" s="318"/>
      <c r="AL58" s="319" t="s">
        <v>517</v>
      </c>
      <c r="AM58" s="320">
        <v>300553</v>
      </c>
      <c r="AN58" s="321">
        <v>28448</v>
      </c>
      <c r="AO58" s="322">
        <v>70.900000000000006</v>
      </c>
      <c r="AP58" s="323">
        <v>52698</v>
      </c>
      <c r="AQ58" s="324">
        <v>19.8</v>
      </c>
      <c r="AR58" s="325">
        <v>51.1</v>
      </c>
    </row>
    <row r="59" spans="1:44" x14ac:dyDescent="0.15">
      <c r="A59" s="247"/>
      <c r="AK59" s="303" t="s">
        <v>521</v>
      </c>
      <c r="AL59" s="304"/>
      <c r="AM59" s="312">
        <v>247066</v>
      </c>
      <c r="AN59" s="313">
        <v>23811</v>
      </c>
      <c r="AO59" s="314">
        <v>-26.5</v>
      </c>
      <c r="AP59" s="315">
        <v>112678</v>
      </c>
      <c r="AQ59" s="316">
        <v>8.4</v>
      </c>
      <c r="AR59" s="317">
        <v>-34.9</v>
      </c>
    </row>
    <row r="60" spans="1:44" x14ac:dyDescent="0.15">
      <c r="A60" s="247"/>
      <c r="AK60" s="318"/>
      <c r="AL60" s="319" t="s">
        <v>517</v>
      </c>
      <c r="AM60" s="320">
        <v>196994</v>
      </c>
      <c r="AN60" s="321">
        <v>18986</v>
      </c>
      <c r="AO60" s="322">
        <v>-33.299999999999997</v>
      </c>
      <c r="AP60" s="323">
        <v>55165</v>
      </c>
      <c r="AQ60" s="324">
        <v>4.7</v>
      </c>
      <c r="AR60" s="325">
        <v>-38</v>
      </c>
    </row>
    <row r="61" spans="1:44" x14ac:dyDescent="0.15">
      <c r="A61" s="247"/>
      <c r="AK61" s="303" t="s">
        <v>522</v>
      </c>
      <c r="AL61" s="326"/>
      <c r="AM61" s="312">
        <v>352196</v>
      </c>
      <c r="AN61" s="313">
        <v>32710</v>
      </c>
      <c r="AO61" s="314">
        <v>6.1</v>
      </c>
      <c r="AP61" s="315">
        <v>104597</v>
      </c>
      <c r="AQ61" s="327">
        <v>2.5</v>
      </c>
      <c r="AR61" s="317">
        <v>3.6</v>
      </c>
    </row>
    <row r="62" spans="1:44" x14ac:dyDescent="0.15">
      <c r="A62" s="247"/>
      <c r="AK62" s="318"/>
      <c r="AL62" s="319" t="s">
        <v>517</v>
      </c>
      <c r="AM62" s="320">
        <v>239455</v>
      </c>
      <c r="AN62" s="321">
        <v>22352</v>
      </c>
      <c r="AO62" s="322">
        <v>11.6</v>
      </c>
      <c r="AP62" s="323">
        <v>51519</v>
      </c>
      <c r="AQ62" s="324">
        <v>2.7</v>
      </c>
      <c r="AR62" s="325">
        <v>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FuRYrJldf4kWJ7WHH1vWve0OGUS2HauEI4aiRasfFvMk29VasGyPxim0RLhgnjP5yaA/XA3euC/1sBFeM04qQ==" saltValue="3Fwo/bXJDsqLrKu5gJhT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GNYwF34WoPXNeDEj+VTt7JevPNLb0fGZQKSX7c/fIhfqBuqkmPrJBq8XzFXhJMOM4grl0egzkJY3jNDAsiY7g==" saltValue="9HOIqGrBWF1/3SdNVEZ86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5TNZuRrqeWNTtdTCvcJ3x6KPbuhavqL21VgCHAkXErmxfXqz0UFl/ulX5VvGlJdrV7AVvKSf+yRHz2BFDBGWgw==" saltValue="Bj0ZBSrMEHg6Q1HZBAz8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30.23</v>
      </c>
      <c r="G47" s="12">
        <v>35.479999999999997</v>
      </c>
      <c r="H47" s="12">
        <v>39.729999999999997</v>
      </c>
      <c r="I47" s="12">
        <v>42.41</v>
      </c>
      <c r="J47" s="13">
        <v>41.75</v>
      </c>
    </row>
    <row r="48" spans="2:10" ht="57.75" customHeight="1" x14ac:dyDescent="0.15">
      <c r="B48" s="14"/>
      <c r="C48" s="1128" t="s">
        <v>4</v>
      </c>
      <c r="D48" s="1128"/>
      <c r="E48" s="1129"/>
      <c r="F48" s="15">
        <v>5.51</v>
      </c>
      <c r="G48" s="16">
        <v>7.64</v>
      </c>
      <c r="H48" s="16">
        <v>5.68</v>
      </c>
      <c r="I48" s="16">
        <v>6.58</v>
      </c>
      <c r="J48" s="17">
        <v>6.01</v>
      </c>
    </row>
    <row r="49" spans="2:10" ht="57.75" customHeight="1" thickBot="1" x14ac:dyDescent="0.2">
      <c r="B49" s="18"/>
      <c r="C49" s="1130" t="s">
        <v>5</v>
      </c>
      <c r="D49" s="1130"/>
      <c r="E49" s="1131"/>
      <c r="F49" s="19">
        <v>2.7</v>
      </c>
      <c r="G49" s="20">
        <v>9.75</v>
      </c>
      <c r="H49" s="20">
        <v>1.17</v>
      </c>
      <c r="I49" s="20">
        <v>4.3499999999999996</v>
      </c>
      <c r="J49" s="21" t="s">
        <v>529</v>
      </c>
    </row>
    <row r="50" spans="2:10" x14ac:dyDescent="0.15"/>
  </sheetData>
  <sheetProtection algorithmName="SHA-512" hashValue="i0yJ2yTaWNBp7LJi/KzucmzbFEMwMOvvcoegQs/Ox4zEYmYuADYVEepESpgGNx2f3OmGYrrv+BS/CgojY47ozw==" saltValue="n/CPvxpYY878jWjbJ/61k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2026-03-16T02:05:19Z</cp:lastPrinted>
  <dcterms:created xsi:type="dcterms:W3CDTF">2026-02-23T05:46:27Z</dcterms:created>
  <dcterms:modified xsi:type="dcterms:W3CDTF">2026-03-23T14:15:48Z</dcterms:modified>
  <cp:category/>
</cp:coreProperties>
</file>