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3" Type="http://schemas.openxmlformats.org/officeDocument/2006/relationships/extended-properties" Target="docProps/app.xml" />
  <Relationship Id="rId2" Type="http://schemas.openxmlformats.org/package/2006/relationships/metadata/core-properties" Target="docProps/core.xml" /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/>
  <mc:AlternateContent xmlns:mc="http://schemas.openxmlformats.org/markup-compatibility/2006">
    <mc:Choice Requires="x15">
      <x15ac:absPath xmlns:x15ac="http://schemas.microsoft.com/office/spreadsheetml/2010/11/ac" url="C:\Users\ytesh\Desktop\R5公会計\千葉県\白子町〇\成果品\2.附属明細書及び注記\一般会計等\"/>
    </mc:Choice>
  </mc:AlternateContent>
  <xr:revisionPtr revIDLastSave="0" documentId="13_ncr:1_{A64DEB0B-C30F-4955-B2A2-97D80F6B4395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有形固定資産の明細" sheetId="15" r:id="rId1"/>
    <sheet name="有形固定資産に係る行政目的別の明細" sheetId="16" r:id="rId2"/>
    <sheet name="投資及び出資金の明細" sheetId="1" r:id="rId3"/>
    <sheet name="基金の明細" sheetId="2" r:id="rId4"/>
    <sheet name="貸付金の明細" sheetId="3" r:id="rId5"/>
    <sheet name="長期延滞債権の明細" sheetId="4" r:id="rId6"/>
    <sheet name="未収金の明細" sheetId="5" r:id="rId7"/>
    <sheet name="地方債等（借入先別）の明細" sheetId="6" r:id="rId8"/>
    <sheet name="地方債等（利率別）の明細" sheetId="7" r:id="rId9"/>
    <sheet name="地方債等（返済期間別）の明細" sheetId="8" r:id="rId10"/>
    <sheet name="特定の契約条項が付された地方債等の概要" sheetId="9" r:id="rId11"/>
    <sheet name="引当金の明細" sheetId="10" r:id="rId12"/>
    <sheet name="補助金等の明細" sheetId="11" r:id="rId13"/>
    <sheet name="財源の明細" sheetId="12" r:id="rId14"/>
    <sheet name="財源情報の明細" sheetId="14" r:id="rId15"/>
    <sheet name="資金の明細" sheetId="13" r:id="rId16"/>
  </sheets>
  <definedNames>
    <definedName name="_xlnm.Print_Titles" localSheetId="1">有形固定資産に係る行政目的別の明細!$1:$5</definedName>
    <definedName name="_xlnm.Print_Titles" localSheetId="0">有形固定資産の明細!$1:$5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3" i="6" l="1"/>
  <c r="D13" i="6"/>
  <c r="A6" i="7"/>
  <c r="A6" i="8"/>
  <c r="E20" i="12"/>
  <c r="E19" i="12"/>
  <c r="F8" i="14"/>
  <c r="D8" i="14"/>
  <c r="E8" i="14"/>
  <c r="C8" i="14"/>
  <c r="E10" i="14"/>
  <c r="E9" i="14"/>
  <c r="K24" i="1" l="1"/>
  <c r="G24" i="1"/>
  <c r="E24" i="1"/>
  <c r="K23" i="1"/>
  <c r="G23" i="1"/>
  <c r="E23" i="1"/>
  <c r="H23" i="1" s="1"/>
  <c r="I23" i="1" s="1"/>
  <c r="J23" i="1" s="1"/>
  <c r="K22" i="1"/>
  <c r="G22" i="1"/>
  <c r="H22" i="1" s="1"/>
  <c r="I22" i="1" s="1"/>
  <c r="J22" i="1" s="1"/>
  <c r="E22" i="1"/>
  <c r="K21" i="1"/>
  <c r="G21" i="1"/>
  <c r="E21" i="1"/>
  <c r="H21" i="1" s="1"/>
  <c r="I21" i="1" s="1"/>
  <c r="J21" i="1" s="1"/>
  <c r="H24" i="1" l="1"/>
  <c r="I24" i="1" s="1"/>
  <c r="J24" i="1" s="1"/>
  <c r="A3" i="16"/>
  <c r="A3" i="1"/>
  <c r="A3" i="2"/>
  <c r="A3" i="3"/>
  <c r="A3" i="4"/>
  <c r="A3" i="5"/>
  <c r="A3" i="6"/>
  <c r="A3" i="7"/>
  <c r="A3" i="8"/>
  <c r="A3" i="9"/>
  <c r="A3" i="10"/>
  <c r="A3" i="11"/>
  <c r="A3" i="12"/>
  <c r="A3" i="14"/>
  <c r="A3" i="13"/>
  <c r="A2" i="16"/>
  <c r="A2" i="1"/>
  <c r="A2" i="2"/>
  <c r="A2" i="3"/>
  <c r="A2" i="4"/>
  <c r="A2" i="5"/>
  <c r="A2" i="6"/>
  <c r="A2" i="7"/>
  <c r="A2" i="8"/>
  <c r="A2" i="9"/>
  <c r="A2" i="10"/>
  <c r="A2" i="11"/>
  <c r="A2" i="12"/>
  <c r="A2" i="14"/>
  <c r="A2" i="13"/>
  <c r="H7" i="1"/>
  <c r="G12" i="1"/>
  <c r="K18" i="1"/>
  <c r="K19" i="1"/>
  <c r="K20" i="1"/>
  <c r="K25" i="1"/>
  <c r="K26" i="1"/>
  <c r="K27" i="1"/>
  <c r="K28" i="1"/>
  <c r="K29" i="1"/>
  <c r="K30" i="1"/>
  <c r="K17" i="1"/>
  <c r="G18" i="1"/>
  <c r="G19" i="1"/>
  <c r="G20" i="1"/>
  <c r="G25" i="1"/>
  <c r="G26" i="1"/>
  <c r="G27" i="1"/>
  <c r="G28" i="1"/>
  <c r="G29" i="1"/>
  <c r="G30" i="1"/>
  <c r="G17" i="1"/>
  <c r="C31" i="1"/>
  <c r="D31" i="1"/>
  <c r="F31" i="1"/>
  <c r="B31" i="1"/>
  <c r="E18" i="1"/>
  <c r="E19" i="1"/>
  <c r="E20" i="1"/>
  <c r="E25" i="1"/>
  <c r="E26" i="1"/>
  <c r="E27" i="1"/>
  <c r="H27" i="1" s="1"/>
  <c r="I27" i="1" s="1"/>
  <c r="J27" i="1" s="1"/>
  <c r="E28" i="1"/>
  <c r="H28" i="1" s="1"/>
  <c r="I28" i="1" s="1"/>
  <c r="J28" i="1" s="1"/>
  <c r="E29" i="1"/>
  <c r="E30" i="1"/>
  <c r="E17" i="1"/>
  <c r="J12" i="1"/>
  <c r="E12" i="1"/>
  <c r="C13" i="1"/>
  <c r="D13" i="1"/>
  <c r="F13" i="1"/>
  <c r="B13" i="1"/>
  <c r="C8" i="1"/>
  <c r="E8" i="1"/>
  <c r="B8" i="1"/>
  <c r="F7" i="3"/>
  <c r="F8" i="3" s="1"/>
  <c r="E15" i="2"/>
  <c r="D15" i="2"/>
  <c r="C15" i="2"/>
  <c r="B15" i="2"/>
  <c r="F7" i="2"/>
  <c r="G7" i="2" s="1"/>
  <c r="F8" i="2"/>
  <c r="G8" i="2" s="1"/>
  <c r="F9" i="2"/>
  <c r="G9" i="2" s="1"/>
  <c r="F10" i="2"/>
  <c r="G10" i="2" s="1"/>
  <c r="F11" i="2"/>
  <c r="G11" i="2" s="1"/>
  <c r="F12" i="2"/>
  <c r="G12" i="2" s="1"/>
  <c r="F13" i="2"/>
  <c r="G13" i="2" s="1"/>
  <c r="F14" i="2"/>
  <c r="G14" i="2" s="1"/>
  <c r="F6" i="2"/>
  <c r="G6" i="2" s="1"/>
  <c r="C8" i="3"/>
  <c r="D8" i="3"/>
  <c r="E8" i="3"/>
  <c r="B8" i="3"/>
  <c r="C16" i="4"/>
  <c r="B16" i="4"/>
  <c r="C8" i="4"/>
  <c r="B8" i="4"/>
  <c r="C16" i="5"/>
  <c r="B16" i="5"/>
  <c r="C8" i="5"/>
  <c r="B8" i="5"/>
  <c r="E24" i="12"/>
  <c r="E21" i="12"/>
  <c r="E18" i="12"/>
  <c r="E15" i="12"/>
  <c r="E25" i="12" l="1"/>
  <c r="E26" i="12" s="1"/>
  <c r="B17" i="4"/>
  <c r="C17" i="4"/>
  <c r="C17" i="5"/>
  <c r="B17" i="5"/>
  <c r="F15" i="2"/>
  <c r="H20" i="1"/>
  <c r="H19" i="1"/>
  <c r="I19" i="1" s="1"/>
  <c r="J19" i="1" s="1"/>
  <c r="H29" i="1"/>
  <c r="I29" i="1" s="1"/>
  <c r="J29" i="1" s="1"/>
  <c r="H26" i="1"/>
  <c r="I26" i="1" s="1"/>
  <c r="J26" i="1" s="1"/>
  <c r="H25" i="1"/>
  <c r="I25" i="1" s="1"/>
  <c r="J25" i="1" s="1"/>
  <c r="H30" i="1"/>
  <c r="I30" i="1" s="1"/>
  <c r="J30" i="1" s="1"/>
  <c r="H18" i="1"/>
  <c r="I18" i="1" s="1"/>
  <c r="J18" i="1" s="1"/>
  <c r="I20" i="1"/>
  <c r="J20" i="1" s="1"/>
  <c r="E31" i="1"/>
  <c r="H17" i="1"/>
  <c r="I17" i="1" s="1"/>
  <c r="H12" i="1"/>
  <c r="I12" i="1" s="1"/>
  <c r="K31" i="1"/>
  <c r="J13" i="1"/>
  <c r="E13" i="1"/>
  <c r="F8" i="1"/>
  <c r="G7" i="1"/>
  <c r="G8" i="1" s="1"/>
  <c r="D8" i="1"/>
  <c r="G15" i="2"/>
  <c r="H18" i="6"/>
  <c r="B18" i="6" s="1"/>
  <c r="H17" i="6"/>
  <c r="B17" i="6" s="1"/>
  <c r="H16" i="6"/>
  <c r="B16" i="6" s="1"/>
  <c r="H15" i="6"/>
  <c r="B15" i="6" s="1"/>
  <c r="H9" i="6"/>
  <c r="B9" i="6" s="1"/>
  <c r="H10" i="6"/>
  <c r="B10" i="6" s="1"/>
  <c r="H11" i="6"/>
  <c r="B11" i="6" s="1"/>
  <c r="H12" i="6"/>
  <c r="B12" i="6" s="1"/>
  <c r="H13" i="6"/>
  <c r="B13" i="6" s="1"/>
  <c r="H8" i="6"/>
  <c r="B8" i="6" s="1"/>
  <c r="F19" i="6"/>
  <c r="G19" i="6"/>
  <c r="I19" i="6"/>
  <c r="J19" i="6"/>
  <c r="K19" i="6"/>
  <c r="E19" i="6"/>
  <c r="D19" i="6"/>
  <c r="C19" i="6"/>
  <c r="F8" i="10"/>
  <c r="F9" i="10"/>
  <c r="F10" i="10"/>
  <c r="F11" i="10"/>
  <c r="F7" i="10"/>
  <c r="C12" i="10"/>
  <c r="D12" i="10"/>
  <c r="E12" i="10"/>
  <c r="B12" i="10"/>
  <c r="D9" i="11"/>
  <c r="D16" i="11" s="1"/>
  <c r="D15" i="11" s="1"/>
  <c r="F12" i="14"/>
  <c r="B12" i="14"/>
  <c r="B9" i="13"/>
  <c r="H31" i="1" l="1"/>
  <c r="H8" i="1"/>
  <c r="H13" i="1"/>
  <c r="I13" i="1"/>
  <c r="H19" i="6"/>
  <c r="B19" i="6"/>
  <c r="F12" i="10"/>
  <c r="J17" i="1" l="1"/>
  <c r="J31" i="1" s="1"/>
  <c r="I31" i="1"/>
</calcChain>
</file>

<file path=xl/sharedStrings.xml><?xml version="1.0" encoding="utf-8"?>
<sst xmlns="http://schemas.openxmlformats.org/spreadsheetml/2006/main" count="323" uniqueCount="210">
  <si>
    <t>投資及び出資金の明細</t>
  </si>
  <si>
    <t>市場価格のあるもの</t>
  </si>
  <si>
    <t>銘柄名</t>
  </si>
  <si>
    <t>株数・口数など_x000D_
(A)</t>
  </si>
  <si>
    <t>時価単価_x000D_
(B)</t>
  </si>
  <si>
    <t>貸借対照表計上額_x000D_
(A) X (B)_x000D_
(C)</t>
  </si>
  <si>
    <t>取得単価_x000D_
(D)</t>
  </si>
  <si>
    <t>取得原価_x000D_
(A) X (D)_x000D_
(E)</t>
  </si>
  <si>
    <t>評価差額_x000D_
(C) - (E)_x000D_
(F)</t>
  </si>
  <si>
    <t>(参考)財産に関する_x000D_
調書記載額</t>
  </si>
  <si>
    <t>合計</t>
  </si>
  <si>
    <t>市場価格のないもののうち連結対象団体に対するもの</t>
  </si>
  <si>
    <t>相手先名</t>
  </si>
  <si>
    <t>出資金額_x000D_
(貸借対照表計上額)_x000D_
(A)</t>
  </si>
  <si>
    <t>資産_x000D_
(B)</t>
  </si>
  <si>
    <t>負債_x000D_
(C)</t>
  </si>
  <si>
    <t>純資産額_x000D_
(B) - (C)_x000D_
(D)</t>
  </si>
  <si>
    <t>資本金_x000D_
(E)</t>
  </si>
  <si>
    <t>出資割合(%)_x000D_
(A) / (E)_x000D_
(F)</t>
  </si>
  <si>
    <t>実質価額_x000D_
(D) X (F)_x000D_
(G)</t>
  </si>
  <si>
    <t>投資損失引当金_x000D_
計上額_x000D_
(H)</t>
  </si>
  <si>
    <t>市場価格のないもののうち連結対象団体以外に対するもの</t>
  </si>
  <si>
    <t>出資金額_x000D_
(A)</t>
  </si>
  <si>
    <t>強制評価減_x000D_
(H)</t>
  </si>
  <si>
    <t>貸借対照表計上額_x000D_
(A) - (H)_x000D_
(I)</t>
  </si>
  <si>
    <t>基金の明細</t>
  </si>
  <si>
    <t>種類</t>
  </si>
  <si>
    <t>現金預金</t>
  </si>
  <si>
    <t>有価証券</t>
  </si>
  <si>
    <t>土地</t>
  </si>
  <si>
    <t>その他</t>
  </si>
  <si>
    <t>合計_x000D_
(貸借対照表計上額)</t>
  </si>
  <si>
    <t>貸付金の明細</t>
  </si>
  <si>
    <t>相手先名または種別</t>
  </si>
  <si>
    <t>長期貸付金</t>
  </si>
  <si>
    <t>短期貸付金</t>
  </si>
  <si>
    <t>(参考)_x000D_
貸付金計</t>
  </si>
  <si>
    <t>貸借対照表計上額</t>
  </si>
  <si>
    <t>徴収不能引当金_x000D_
計上額</t>
  </si>
  <si>
    <t>長期延滞債権の明細</t>
  </si>
  <si>
    <t>徴収不能引当金計上額</t>
  </si>
  <si>
    <t>【貸付金】</t>
  </si>
  <si>
    <t>小計</t>
  </si>
  <si>
    <t>【未収金】</t>
  </si>
  <si>
    <t>未収金の明細</t>
  </si>
  <si>
    <t>地方債等（借入先別）の明細</t>
  </si>
  <si>
    <t>地方債等残高</t>
  </si>
  <si>
    <t>政府資金</t>
  </si>
  <si>
    <t>地方公共団体_x000D_
金融機構</t>
  </si>
  <si>
    <t>市中銀行</t>
  </si>
  <si>
    <t>その他の_x000D_
金融機関</t>
  </si>
  <si>
    <t>市場公募債</t>
  </si>
  <si>
    <t>うち1年内償還予定</t>
  </si>
  <si>
    <t>うち共同発行債</t>
  </si>
  <si>
    <t>うち住民公募債</t>
  </si>
  <si>
    <t>【通常分】</t>
  </si>
  <si>
    <t>　一般公共事業</t>
  </si>
  <si>
    <t>　公営住宅建設</t>
  </si>
  <si>
    <t>　災害復旧</t>
  </si>
  <si>
    <t>　教育・福祉施設</t>
  </si>
  <si>
    <t>　一般単独事業</t>
  </si>
  <si>
    <t>　その他</t>
  </si>
  <si>
    <t>【特別分】</t>
  </si>
  <si>
    <t>　臨時財政対策債</t>
  </si>
  <si>
    <t>　減税補てん債</t>
  </si>
  <si>
    <t>　退職手当債</t>
  </si>
  <si>
    <t>　合計</t>
  </si>
  <si>
    <t>地方債等（利率別）の明細</t>
  </si>
  <si>
    <t>1.5%以下</t>
  </si>
  <si>
    <t>1.5%超_x000D_
2.0%以下</t>
  </si>
  <si>
    <t>2.0%超_x000D_
2.5%以下</t>
  </si>
  <si>
    <t>2.5%超_x000D_
3.0%以下</t>
  </si>
  <si>
    <t>3.0%超_x000D_
3.5%以下</t>
  </si>
  <si>
    <t>3.5%超_x000D_
4.0%以下</t>
  </si>
  <si>
    <t>4.0%超</t>
  </si>
  <si>
    <t>(参考)_x000D_
加重平均_x000D_
利率</t>
  </si>
  <si>
    <t>地方債等（返済期間別）の明細</t>
  </si>
  <si>
    <t>1年以内</t>
  </si>
  <si>
    <t>1年超_x000D_
2年以内</t>
  </si>
  <si>
    <t>2年超_x000D_
3年以内</t>
  </si>
  <si>
    <t>3年超_x000D_
4年以内</t>
  </si>
  <si>
    <t>4年超_x000D_
5年以内</t>
  </si>
  <si>
    <t>5年超_x000D_
10年以内</t>
  </si>
  <si>
    <t>10年超_x000D_
15年以内</t>
  </si>
  <si>
    <t>15年超_x000D_
20年以内</t>
  </si>
  <si>
    <t>20年超</t>
  </si>
  <si>
    <t>特定の契約条項が付された地方債等の概要</t>
  </si>
  <si>
    <t>特定の契約条項が_x000D_
付された地方債等残高</t>
  </si>
  <si>
    <t>契約条項の概要</t>
  </si>
  <si>
    <t>引当金の明細</t>
  </si>
  <si>
    <t>区分</t>
  </si>
  <si>
    <t>前年度末残高</t>
  </si>
  <si>
    <t>本年度増加額</t>
  </si>
  <si>
    <t>本年度減少額</t>
  </si>
  <si>
    <t>本年度末残高</t>
  </si>
  <si>
    <t>目的使用</t>
  </si>
  <si>
    <t>補助金等の明細</t>
  </si>
  <si>
    <t>名称</t>
  </si>
  <si>
    <t>相手先</t>
  </si>
  <si>
    <t>金額</t>
  </si>
  <si>
    <t>支出目的</t>
  </si>
  <si>
    <t>他団体への公共施設等整備補助金等_x000D_
(所有外資産分)</t>
  </si>
  <si>
    <t>計</t>
  </si>
  <si>
    <t>その他の補助金等</t>
  </si>
  <si>
    <t>財源の明細</t>
  </si>
  <si>
    <t>会計</t>
  </si>
  <si>
    <t>財源の内容</t>
  </si>
  <si>
    <t>一般会計</t>
  </si>
  <si>
    <t>税収等</t>
  </si>
  <si>
    <t>国県等補助金</t>
  </si>
  <si>
    <t>資本的_x000D_
補助金</t>
  </si>
  <si>
    <t>経常的_x000D_
補助金</t>
  </si>
  <si>
    <t>資金の明細</t>
  </si>
  <si>
    <t>貸付金・基金等の増加</t>
  </si>
  <si>
    <t>有形固定資産等の増加</t>
  </si>
  <si>
    <t>純行政コスト</t>
  </si>
  <si>
    <t>地方債等</t>
  </si>
  <si>
    <t>内訳</t>
  </si>
  <si>
    <t>財源情報の明細</t>
    <rPh sb="2" eb="4">
      <t>ジョウホウ</t>
    </rPh>
    <phoneticPr fontId="5"/>
  </si>
  <si>
    <t>(単位：円)</t>
  </si>
  <si>
    <t>現金</t>
    <rPh sb="0" eb="2">
      <t>ゲンキン</t>
    </rPh>
    <phoneticPr fontId="4"/>
  </si>
  <si>
    <t>要求払預金
（普通預金等）</t>
    <rPh sb="0" eb="2">
      <t>ヨウキュウ</t>
    </rPh>
    <rPh sb="2" eb="3">
      <t>ハラ</t>
    </rPh>
    <rPh sb="3" eb="5">
      <t>ヨキン</t>
    </rPh>
    <rPh sb="7" eb="9">
      <t>フツウ</t>
    </rPh>
    <rPh sb="9" eb="12">
      <t>ヨキントウ</t>
    </rPh>
    <phoneticPr fontId="4"/>
  </si>
  <si>
    <t>短期投資
（現金同等物）</t>
    <rPh sb="0" eb="2">
      <t>タンキ</t>
    </rPh>
    <rPh sb="2" eb="4">
      <t>トウシ</t>
    </rPh>
    <rPh sb="6" eb="8">
      <t>ゲンキン</t>
    </rPh>
    <rPh sb="8" eb="10">
      <t>ドウトウ</t>
    </rPh>
    <rPh sb="10" eb="11">
      <t>ブツ</t>
    </rPh>
    <phoneticPr fontId="4"/>
  </si>
  <si>
    <t>国庫支出金</t>
    <rPh sb="0" eb="2">
      <t>コッコ</t>
    </rPh>
    <rPh sb="2" eb="5">
      <t>シシュツキン</t>
    </rPh>
    <phoneticPr fontId="5"/>
  </si>
  <si>
    <t>地方税</t>
  </si>
  <si>
    <t>地方譲与税</t>
  </si>
  <si>
    <t>地方交付税</t>
  </si>
  <si>
    <t>地方特例交付金</t>
  </si>
  <si>
    <t>分担金及び負担金</t>
  </si>
  <si>
    <t>臨時的
補助金</t>
    <rPh sb="0" eb="2">
      <t>リンジ</t>
    </rPh>
    <phoneticPr fontId="5"/>
  </si>
  <si>
    <t>県支出金</t>
    <rPh sb="0" eb="1">
      <t>ケン</t>
    </rPh>
    <rPh sb="1" eb="3">
      <t>シシュツ</t>
    </rPh>
    <rPh sb="3" eb="4">
      <t>キン</t>
    </rPh>
    <phoneticPr fontId="5"/>
  </si>
  <si>
    <t>その他</t>
    <rPh sb="2" eb="3">
      <t>タ</t>
    </rPh>
    <phoneticPr fontId="5"/>
  </si>
  <si>
    <t>徴収不能引当金</t>
    <rPh sb="0" eb="2">
      <t>チョウシュウ</t>
    </rPh>
    <rPh sb="2" eb="4">
      <t>フノウ</t>
    </rPh>
    <rPh sb="4" eb="6">
      <t>ヒキアテ</t>
    </rPh>
    <rPh sb="6" eb="7">
      <t>キン</t>
    </rPh>
    <phoneticPr fontId="5"/>
  </si>
  <si>
    <t>退職手当引当金</t>
  </si>
  <si>
    <t>賞与等引当金</t>
  </si>
  <si>
    <t>損失補償等引当金</t>
  </si>
  <si>
    <t>投資損失引当金</t>
    <rPh sb="0" eb="2">
      <t>トウシ</t>
    </rPh>
    <rPh sb="2" eb="4">
      <t>ソンシツ</t>
    </rPh>
    <rPh sb="4" eb="6">
      <t>ヒキアテ</t>
    </rPh>
    <rPh sb="6" eb="7">
      <t>キン</t>
    </rPh>
    <phoneticPr fontId="5"/>
  </si>
  <si>
    <t>-</t>
    <phoneticPr fontId="5"/>
  </si>
  <si>
    <t>税等交付金</t>
    <rPh sb="1" eb="2">
      <t>ナド</t>
    </rPh>
    <phoneticPr fontId="5"/>
  </si>
  <si>
    <t>寄付金</t>
    <rPh sb="0" eb="3">
      <t>キフキン</t>
    </rPh>
    <phoneticPr fontId="5"/>
  </si>
  <si>
    <t>交通安全対策特別交付金</t>
    <rPh sb="0" eb="2">
      <t>コウツウ</t>
    </rPh>
    <rPh sb="2" eb="4">
      <t>アンゼン</t>
    </rPh>
    <rPh sb="4" eb="6">
      <t>タイサク</t>
    </rPh>
    <rPh sb="6" eb="8">
      <t>トクベツ</t>
    </rPh>
    <rPh sb="8" eb="11">
      <t>コウフキン</t>
    </rPh>
    <phoneticPr fontId="5"/>
  </si>
  <si>
    <t>物品</t>
  </si>
  <si>
    <t>　建設仮勘定</t>
  </si>
  <si>
    <t>　工作物</t>
  </si>
  <si>
    <t>　建物</t>
  </si>
  <si>
    <t>　土地</t>
  </si>
  <si>
    <t>インフラ資産</t>
  </si>
  <si>
    <t>　航空機</t>
  </si>
  <si>
    <t>　浮標等</t>
  </si>
  <si>
    <t>　船舶</t>
  </si>
  <si>
    <t>　立木竹</t>
  </si>
  <si>
    <t>事業用資産</t>
  </si>
  <si>
    <t>差引本年度末残高_x000D_
(D)-(E)_x000D_
(G)</t>
  </si>
  <si>
    <t>本年度償却額_x000D_
(F)</t>
  </si>
  <si>
    <t>本年度末_x000D_
減価償却累計額_x000D_
(E)</t>
  </si>
  <si>
    <t>本年度末残高_x000D_
(A)+(B)-(C)_x000D_
(D)</t>
  </si>
  <si>
    <t>本年度減少額_x000D_
(C)</t>
  </si>
  <si>
    <t>本年度増加額_x000D_
(B)</t>
  </si>
  <si>
    <t>前年度末残高_x000D_
(A)</t>
  </si>
  <si>
    <t>（単位：円）</t>
  </si>
  <si>
    <t>有形固定資産の明細</t>
  </si>
  <si>
    <t>総務</t>
  </si>
  <si>
    <t>消防</t>
  </si>
  <si>
    <t>産業振興</t>
  </si>
  <si>
    <t>環境衛生</t>
  </si>
  <si>
    <t>福祉</t>
  </si>
  <si>
    <t>教育</t>
  </si>
  <si>
    <t>生活インフラ・_x000D_
国土保全</t>
  </si>
  <si>
    <t>有形固定資産に係る行政目的別の明細</t>
  </si>
  <si>
    <t>年度：令和4年度</t>
    <phoneticPr fontId="5"/>
  </si>
  <si>
    <t>自治体名：白子町</t>
    <rPh sb="5" eb="8">
      <t>シラコマチ</t>
    </rPh>
    <phoneticPr fontId="5"/>
  </si>
  <si>
    <t>株式会社ベイエフエム</t>
    <rPh sb="0" eb="4">
      <t>カブシキガイシャ</t>
    </rPh>
    <phoneticPr fontId="8"/>
  </si>
  <si>
    <t>九十九里地域水道企業</t>
  </si>
  <si>
    <t>千葉県信用保証協会</t>
    <rPh sb="7" eb="9">
      <t>キョウカイ</t>
    </rPh>
    <phoneticPr fontId="8"/>
  </si>
  <si>
    <t>千葉県畜産協会</t>
    <rPh sb="6" eb="7">
      <t>カイ</t>
    </rPh>
    <phoneticPr fontId="8"/>
  </si>
  <si>
    <t>千葉県地域ぐるみ福祉振興基金</t>
    <rPh sb="13" eb="14">
      <t>キン</t>
    </rPh>
    <phoneticPr fontId="8"/>
  </si>
  <si>
    <t>千葉県暴力団追放県民会議</t>
    <rPh sb="10" eb="12">
      <t>カイギ</t>
    </rPh>
    <phoneticPr fontId="8"/>
  </si>
  <si>
    <t>千葉県農業信用基金協会</t>
    <rPh sb="10" eb="11">
      <t>カイ</t>
    </rPh>
    <phoneticPr fontId="8"/>
  </si>
  <si>
    <t>千葉へルス財団</t>
    <rPh sb="6" eb="7">
      <t>ダン</t>
    </rPh>
    <phoneticPr fontId="8"/>
  </si>
  <si>
    <t>外房漁業振興基金</t>
    <rPh sb="7" eb="8">
      <t>キン</t>
    </rPh>
    <phoneticPr fontId="8"/>
  </si>
  <si>
    <t>千葉県建設技術センター</t>
  </si>
  <si>
    <t>千葉県動物保護管理協会</t>
    <rPh sb="10" eb="11">
      <t>カイ</t>
    </rPh>
    <phoneticPr fontId="8"/>
  </si>
  <si>
    <t>千葉県下水道公社</t>
    <rPh sb="7" eb="8">
      <t>シャ</t>
    </rPh>
    <phoneticPr fontId="8"/>
  </si>
  <si>
    <t>千葉県教育振興財団</t>
    <rPh sb="8" eb="9">
      <t>ダン</t>
    </rPh>
    <phoneticPr fontId="8"/>
  </si>
  <si>
    <t>ちば国際コンベンションビューロー</t>
  </si>
  <si>
    <t>千葉園芸プラスチック加工株式会社</t>
    <rPh sb="12" eb="16">
      <t>カブシキガイシャ</t>
    </rPh>
    <phoneticPr fontId="8"/>
  </si>
  <si>
    <t>地方公営企業等金融機構</t>
    <rPh sb="9" eb="11">
      <t>キコウ</t>
    </rPh>
    <phoneticPr fontId="8"/>
  </si>
  <si>
    <t>財政調整基金</t>
    <rPh sb="0" eb="6">
      <t>ザイセイチョウセイキキン</t>
    </rPh>
    <phoneticPr fontId="4"/>
  </si>
  <si>
    <t>土地開発基金</t>
    <rPh sb="0" eb="2">
      <t>トチ</t>
    </rPh>
    <rPh sb="2" eb="4">
      <t>カイハツ</t>
    </rPh>
    <rPh sb="4" eb="6">
      <t>キキン</t>
    </rPh>
    <phoneticPr fontId="4"/>
  </si>
  <si>
    <t>減債基金</t>
    <rPh sb="0" eb="2">
      <t>ゲンサイ</t>
    </rPh>
    <rPh sb="2" eb="4">
      <t>キキン</t>
    </rPh>
    <phoneticPr fontId="4"/>
  </si>
  <si>
    <t>地域振興基金</t>
    <rPh sb="0" eb="2">
      <t>チイキ</t>
    </rPh>
    <rPh sb="2" eb="4">
      <t>シンコウ</t>
    </rPh>
    <rPh sb="4" eb="6">
      <t>キキン</t>
    </rPh>
    <phoneticPr fontId="4"/>
  </si>
  <si>
    <t>地域福祉基金</t>
    <rPh sb="0" eb="2">
      <t>チイキ</t>
    </rPh>
    <rPh sb="2" eb="4">
      <t>フクシ</t>
    </rPh>
    <rPh sb="4" eb="6">
      <t>キキン</t>
    </rPh>
    <phoneticPr fontId="4"/>
  </si>
  <si>
    <t>ふるさとしらこ応援基金</t>
    <rPh sb="7" eb="9">
      <t>オウエン</t>
    </rPh>
    <rPh sb="9" eb="11">
      <t>キキン</t>
    </rPh>
    <phoneticPr fontId="4"/>
  </si>
  <si>
    <t>防災基金</t>
    <rPh sb="0" eb="2">
      <t>ボウサイ</t>
    </rPh>
    <rPh sb="2" eb="4">
      <t>キキン</t>
    </rPh>
    <phoneticPr fontId="4"/>
  </si>
  <si>
    <t>公共施設整備基金</t>
    <rPh sb="0" eb="8">
      <t>コウキョウシセツセイビキキン</t>
    </rPh>
    <phoneticPr fontId="4"/>
  </si>
  <si>
    <t>森林環境整備基金</t>
    <rPh sb="0" eb="2">
      <t>シンリン</t>
    </rPh>
    <rPh sb="2" eb="4">
      <t>カンキョウ</t>
    </rPh>
    <rPh sb="4" eb="6">
      <t>セイビ</t>
    </rPh>
    <rPh sb="6" eb="8">
      <t>キキン</t>
    </rPh>
    <phoneticPr fontId="9"/>
  </si>
  <si>
    <t>町民税（個人）</t>
    <rPh sb="0" eb="2">
      <t>チョウミン</t>
    </rPh>
    <rPh sb="2" eb="3">
      <t>ゼイ</t>
    </rPh>
    <rPh sb="4" eb="6">
      <t>コジン</t>
    </rPh>
    <phoneticPr fontId="4"/>
  </si>
  <si>
    <t>町民税（法人）</t>
    <rPh sb="0" eb="2">
      <t>チョウミン</t>
    </rPh>
    <rPh sb="2" eb="3">
      <t>ゼイ</t>
    </rPh>
    <rPh sb="4" eb="6">
      <t>ホウジン</t>
    </rPh>
    <phoneticPr fontId="4"/>
  </si>
  <si>
    <t>固定資産税</t>
    <rPh sb="0" eb="5">
      <t>コテイシサンゼイ</t>
    </rPh>
    <phoneticPr fontId="4"/>
  </si>
  <si>
    <t>軽自動車税</t>
    <rPh sb="0" eb="5">
      <t>ケイジドウシャゼイ</t>
    </rPh>
    <phoneticPr fontId="4"/>
  </si>
  <si>
    <t>住宅使用料</t>
    <rPh sb="0" eb="2">
      <t>ジュウタク</t>
    </rPh>
    <rPh sb="2" eb="5">
      <t>シヨウリョウ</t>
    </rPh>
    <phoneticPr fontId="4"/>
  </si>
  <si>
    <t>雑入</t>
    <rPh sb="0" eb="2">
      <t>ザツニュウ</t>
    </rPh>
    <phoneticPr fontId="4"/>
  </si>
  <si>
    <t>広域市町村圏組合負担金</t>
    <phoneticPr fontId="5"/>
  </si>
  <si>
    <t>長生郡市広域市町村圏組合</t>
    <phoneticPr fontId="5"/>
  </si>
  <si>
    <t>多面的機能支払交付金</t>
    <phoneticPr fontId="5"/>
  </si>
  <si>
    <t>電力・ガス・食料品等価格高騰緊急支援給付金</t>
    <phoneticPr fontId="5"/>
  </si>
  <si>
    <t>白子町地域商品券事業補助金</t>
    <phoneticPr fontId="5"/>
  </si>
  <si>
    <t>子育て世帯生活応援特別給付金</t>
    <phoneticPr fontId="5"/>
  </si>
  <si>
    <t>消防施設整備費負担金非常備消防施設費</t>
    <phoneticPr fontId="5"/>
  </si>
  <si>
    <t>小型合併処理浄化槽設置整備事業補助金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</si>
</sst>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00%"/>
    <numFmt numFmtId="177" formatCode="_ * #,##0_ ;[Red]_ * \-#,##0_ ;_ * &quot;-&quot;_ ;_ @_ "/>
    <numFmt numFmtId="178" formatCode="_ * #,##0_ ;[Black]_ * \△#,##0_ ;_ * &quot;-&quot;_ ;_ @_ "/>
  </numFmts>
  <fonts count="10" x14ac:knownFonts="1">
    <font>
      <sz val="11"/>
      <color theme="1"/>
      <name val="游ゴシック"/>
      <family val="2"/>
      <scheme val="minor"/>
    </font>
    <font>
      <sz val="9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8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10"/>
      <color theme="1"/>
      <name val="ＭＳ Ｐゴシック"/>
      <family val="3"/>
      <charset val="128"/>
    </font>
    <font>
      <b/>
      <sz val="10"/>
      <color theme="1"/>
      <name val="ＭＳ Ｐゴシック"/>
      <family val="3"/>
      <charset val="128"/>
    </font>
    <font>
      <b/>
      <sz val="9"/>
      <color theme="1"/>
      <name val="ＭＳ Ｐゴシック"/>
      <family val="3"/>
      <charset val="128"/>
    </font>
    <font>
      <b/>
      <sz val="11"/>
      <color theme="3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3" fontId="1" fillId="2" borderId="1" xfId="0" applyNumberFormat="1" applyFont="1" applyFill="1" applyBorder="1" applyAlignment="1">
      <alignment horizontal="center" vertical="center"/>
    </xf>
    <xf numFmtId="3" fontId="1" fillId="2" borderId="1" xfId="0" applyNumberFormat="1" applyFont="1" applyFill="1" applyBorder="1" applyAlignment="1">
      <alignment horizontal="center" vertical="center" wrapText="1"/>
    </xf>
    <xf numFmtId="3" fontId="1" fillId="0" borderId="1" xfId="0" applyNumberFormat="1" applyFont="1" applyBorder="1" applyAlignment="1">
      <alignment horizontal="center" vertical="center"/>
    </xf>
    <xf numFmtId="3" fontId="1" fillId="0" borderId="0" xfId="0" applyNumberFormat="1" applyFont="1"/>
    <xf numFmtId="3" fontId="1" fillId="0" borderId="1" xfId="0" applyNumberFormat="1" applyFont="1" applyBorder="1" applyAlignment="1">
      <alignment horizontal="left" vertical="center"/>
    </xf>
    <xf numFmtId="3" fontId="2" fillId="0" borderId="0" xfId="0" applyNumberFormat="1" applyFont="1" applyAlignment="1">
      <alignment horizontal="right"/>
    </xf>
    <xf numFmtId="3" fontId="2" fillId="0" borderId="0" xfId="0" applyNumberFormat="1" applyFont="1"/>
    <xf numFmtId="3" fontId="3" fillId="0" borderId="0" xfId="0" applyNumberFormat="1" applyFont="1"/>
    <xf numFmtId="3" fontId="1" fillId="0" borderId="1" xfId="0" applyNumberFormat="1" applyFont="1" applyBorder="1" applyAlignment="1">
      <alignment vertical="center"/>
    </xf>
    <xf numFmtId="3" fontId="1" fillId="0" borderId="2" xfId="0" applyNumberFormat="1" applyFont="1" applyBorder="1" applyAlignment="1">
      <alignment horizontal="center" vertical="center"/>
    </xf>
    <xf numFmtId="3" fontId="1" fillId="2" borderId="4" xfId="0" applyNumberFormat="1" applyFont="1" applyFill="1" applyBorder="1" applyAlignment="1">
      <alignment horizontal="center" vertical="center"/>
    </xf>
    <xf numFmtId="3" fontId="4" fillId="0" borderId="0" xfId="0" applyNumberFormat="1" applyFont="1"/>
    <xf numFmtId="3" fontId="1" fillId="2" borderId="6" xfId="0" applyNumberFormat="1" applyFont="1" applyFill="1" applyBorder="1" applyAlignment="1">
      <alignment horizontal="center" vertical="center"/>
    </xf>
    <xf numFmtId="3" fontId="1" fillId="2" borderId="4" xfId="0" applyNumberFormat="1" applyFont="1" applyFill="1" applyBorder="1" applyAlignment="1">
      <alignment horizontal="center" vertical="center" wrapText="1"/>
    </xf>
    <xf numFmtId="3" fontId="1" fillId="2" borderId="7" xfId="0" applyNumberFormat="1" applyFont="1" applyFill="1" applyBorder="1" applyAlignment="1">
      <alignment horizontal="center" vertical="center"/>
    </xf>
    <xf numFmtId="3" fontId="1" fillId="2" borderId="8" xfId="0" applyNumberFormat="1" applyFont="1" applyFill="1" applyBorder="1" applyAlignment="1">
      <alignment horizontal="center" vertical="center"/>
    </xf>
    <xf numFmtId="3" fontId="7" fillId="0" borderId="4" xfId="0" applyNumberFormat="1" applyFont="1" applyBorder="1" applyAlignment="1">
      <alignment horizontal="center" vertical="center"/>
    </xf>
    <xf numFmtId="3" fontId="7" fillId="0" borderId="4" xfId="0" applyNumberFormat="1" applyFont="1" applyBorder="1" applyAlignment="1">
      <alignment vertical="center"/>
    </xf>
    <xf numFmtId="3" fontId="1" fillId="0" borderId="3" xfId="0" applyNumberFormat="1" applyFont="1" applyBorder="1" applyAlignment="1">
      <alignment vertical="center"/>
    </xf>
    <xf numFmtId="176" fontId="1" fillId="0" borderId="1" xfId="0" applyNumberFormat="1" applyFont="1" applyBorder="1" applyAlignment="1">
      <alignment vertical="center"/>
    </xf>
    <xf numFmtId="177" fontId="1" fillId="0" borderId="1" xfId="0" applyNumberFormat="1" applyFont="1" applyBorder="1" applyAlignment="1">
      <alignment vertical="center"/>
    </xf>
    <xf numFmtId="177" fontId="6" fillId="0" borderId="1" xfId="0" applyNumberFormat="1" applyFont="1" applyBorder="1" applyAlignment="1">
      <alignment vertical="center"/>
    </xf>
    <xf numFmtId="177" fontId="1" fillId="0" borderId="4" xfId="0" applyNumberFormat="1" applyFont="1" applyBorder="1" applyAlignment="1">
      <alignment vertical="center"/>
    </xf>
    <xf numFmtId="177" fontId="1" fillId="0" borderId="2" xfId="0" applyNumberFormat="1" applyFont="1" applyBorder="1" applyAlignment="1">
      <alignment vertical="center"/>
    </xf>
    <xf numFmtId="10" fontId="1" fillId="0" borderId="1" xfId="0" applyNumberFormat="1" applyFont="1" applyBorder="1" applyAlignment="1">
      <alignment vertical="center"/>
    </xf>
    <xf numFmtId="10" fontId="1" fillId="0" borderId="1" xfId="0" applyNumberFormat="1" applyFont="1" applyBorder="1" applyAlignment="1">
      <alignment horizontal="right" vertical="center"/>
    </xf>
    <xf numFmtId="3" fontId="8" fillId="2" borderId="1" xfId="0" applyNumberFormat="1" applyFont="1" applyFill="1" applyBorder="1" applyAlignment="1">
      <alignment horizontal="center" vertical="center" wrapText="1"/>
    </xf>
    <xf numFmtId="3" fontId="8" fillId="2" borderId="1" xfId="0" applyNumberFormat="1" applyFont="1" applyFill="1" applyBorder="1" applyAlignment="1">
      <alignment horizontal="center" vertical="center"/>
    </xf>
    <xf numFmtId="3" fontId="3" fillId="0" borderId="0" xfId="0" applyNumberFormat="1" applyFont="1" applyAlignment="1">
      <alignment vertical="center"/>
    </xf>
    <xf numFmtId="178" fontId="1" fillId="0" borderId="1" xfId="0" applyNumberFormat="1" applyFont="1" applyBorder="1" applyAlignment="1">
      <alignment horizontal="right" vertical="center"/>
    </xf>
    <xf numFmtId="178" fontId="1" fillId="0" borderId="1" xfId="0" applyNumberFormat="1" applyFont="1" applyBorder="1" applyAlignment="1">
      <alignment vertical="center"/>
    </xf>
    <xf numFmtId="178" fontId="6" fillId="0" borderId="1" xfId="0" applyNumberFormat="1" applyFont="1" applyBorder="1" applyAlignment="1">
      <alignment vertical="center"/>
    </xf>
    <xf numFmtId="3" fontId="1" fillId="2" borderId="1" xfId="0" applyNumberFormat="1" applyFont="1" applyFill="1" applyBorder="1" applyAlignment="1">
      <alignment horizontal="center" vertical="center"/>
    </xf>
    <xf numFmtId="3" fontId="1" fillId="2" borderId="1" xfId="0" applyNumberFormat="1" applyFont="1" applyFill="1" applyBorder="1" applyAlignment="1">
      <alignment horizontal="center" vertical="center" wrapText="1"/>
    </xf>
    <xf numFmtId="3" fontId="1" fillId="2" borderId="5" xfId="0" applyNumberFormat="1" applyFont="1" applyFill="1" applyBorder="1" applyAlignment="1">
      <alignment horizontal="center" vertical="center"/>
    </xf>
    <xf numFmtId="3" fontId="1" fillId="0" borderId="1" xfId="0" applyNumberFormat="1" applyFont="1" applyBorder="1" applyAlignment="1">
      <alignment horizontal="left" vertical="center" wrapText="1"/>
    </xf>
    <xf numFmtId="3" fontId="1" fillId="0" borderId="1" xfId="0" applyNumberFormat="1" applyFont="1" applyBorder="1" applyAlignment="1">
      <alignment horizontal="center" vertical="center"/>
    </xf>
    <xf numFmtId="3" fontId="1" fillId="0" borderId="1" xfId="0" applyNumberFormat="1" applyFont="1" applyBorder="1" applyAlignment="1">
      <alignment horizontal="left" vertical="center"/>
    </xf>
    <xf numFmtId="3" fontId="1" fillId="0" borderId="1" xfId="0" applyNumberFormat="1" applyFont="1" applyBorder="1" applyAlignment="1">
      <alignment vertical="center"/>
    </xf>
    <xf numFmtId="3" fontId="1" fillId="0" borderId="1" xfId="0" applyNumberFormat="1" applyFont="1" applyBorder="1" applyAlignment="1">
      <alignment horizontal="center" vertical="center" wrapText="1"/>
    </xf>
    <xf numFmtId="3" fontId="7" fillId="2" borderId="4" xfId="0" applyNumberFormat="1" applyFont="1" applyFill="1" applyBorder="1" applyAlignment="1">
      <alignment horizontal="center" vertical="center"/>
    </xf>
    <xf numFmtId="3" fontId="7" fillId="0" borderId="9" xfId="0" applyNumberFormat="1" applyFont="1" applyBorder="1" applyAlignment="1">
      <alignment vertical="center"/>
    </xf>
    <xf numFmtId="3" fontId="7" fillId="2" borderId="1" xfId="0" applyNumberFormat="1" applyFont="1" applyFill="1" applyBorder="1" applyAlignment="1">
      <alignment horizontal="center" vertical="center"/>
    </xf>
    <xf numFmtId="3" fontId="7" fillId="0" borderId="2" xfId="0" applyNumberFormat="1" applyFont="1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
  <Relationship Id="rId8" Type="http://schemas.openxmlformats.org/officeDocument/2006/relationships/worksheet" Target="worksheets/sheet8.xml" />
  <Relationship Id="rId13" Type="http://schemas.openxmlformats.org/officeDocument/2006/relationships/worksheet" Target="worksheets/sheet13.xml" />
  <Relationship Id="rId18" Type="http://schemas.openxmlformats.org/officeDocument/2006/relationships/styles" Target="styles.xml" />
  <Relationship Id="rId3" Type="http://schemas.openxmlformats.org/officeDocument/2006/relationships/worksheet" Target="worksheets/sheet3.xml" />
  <Relationship Id="rId7" Type="http://schemas.openxmlformats.org/officeDocument/2006/relationships/worksheet" Target="worksheets/sheet7.xml" />
  <Relationship Id="rId12" Type="http://schemas.openxmlformats.org/officeDocument/2006/relationships/worksheet" Target="worksheets/sheet12.xml" />
  <Relationship Id="rId17" Type="http://schemas.openxmlformats.org/officeDocument/2006/relationships/theme" Target="theme/theme1.xml" />
  <Relationship Id="rId2" Type="http://schemas.openxmlformats.org/officeDocument/2006/relationships/worksheet" Target="worksheets/sheet2.xml" />
  <Relationship Id="rId16" Type="http://schemas.openxmlformats.org/officeDocument/2006/relationships/worksheet" Target="worksheets/sheet16.xml" />
  <Relationship Id="rId20" Type="http://schemas.openxmlformats.org/officeDocument/2006/relationships/calcChain" Target="calcChain.xml" />
  <Relationship Id="rId1" Type="http://schemas.openxmlformats.org/officeDocument/2006/relationships/worksheet" Target="worksheets/sheet1.xml" />
  <Relationship Id="rId6" Type="http://schemas.openxmlformats.org/officeDocument/2006/relationships/worksheet" Target="worksheets/sheet6.xml" />
  <Relationship Id="rId11" Type="http://schemas.openxmlformats.org/officeDocument/2006/relationships/worksheet" Target="worksheets/sheet11.xml" />
  <Relationship Id="rId5" Type="http://schemas.openxmlformats.org/officeDocument/2006/relationships/worksheet" Target="worksheets/sheet5.xml" />
  <Relationship Id="rId15" Type="http://schemas.openxmlformats.org/officeDocument/2006/relationships/worksheet" Target="worksheets/sheet15.xml" />
  <Relationship Id="rId10" Type="http://schemas.openxmlformats.org/officeDocument/2006/relationships/worksheet" Target="worksheets/sheet10.xml" />
  <Relationship Id="rId19" Type="http://schemas.openxmlformats.org/officeDocument/2006/relationships/sharedStrings" Target="sharedStrings.xml" />
  <Relationship Id="rId4" Type="http://schemas.openxmlformats.org/officeDocument/2006/relationships/worksheet" Target="worksheets/sheet4.xml" />
  <Relationship Id="rId9" Type="http://schemas.openxmlformats.org/officeDocument/2006/relationships/worksheet" Target="worksheets/sheet9.xml" />
  <Relationship Id="rId14" Type="http://schemas.openxmlformats.org/officeDocument/2006/relationships/worksheet" Target="worksheets/sheet14.xml" />
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 />
</file>

<file path=xl/worksheets/_rels/sheet10.xml.rels>&#65279;<?xml version="1.0" encoding="utf-8" standalone="yes"?>
<Relationships xmlns="http://schemas.openxmlformats.org/package/2006/relationships" />
</file>

<file path=xl/worksheets/_rels/sheet11.xml.rels>&#65279;<?xml version="1.0" encoding="utf-8" standalone="yes"?>
<Relationships xmlns="http://schemas.openxmlformats.org/package/2006/relationships" />
</file>

<file path=xl/worksheets/_rels/sheet12.xml.rels>&#65279;<?xml version="1.0" encoding="utf-8" standalone="yes"?>
<Relationships xmlns="http://schemas.openxmlformats.org/package/2006/relationships" />
</file>

<file path=xl/worksheets/_rels/sheet13.xml.rels>&#65279;<?xml version="1.0" encoding="utf-8" standalone="yes"?>
<Relationships xmlns="http://schemas.openxmlformats.org/package/2006/relationships" />
</file>

<file path=xl/worksheets/_rels/sheet14.xml.rels>&#65279;<?xml version="1.0" encoding="utf-8" standalone="yes"?>
<Relationships xmlns="http://schemas.openxmlformats.org/package/2006/relationships" />
</file>

<file path=xl/worksheets/_rels/sheet15.xml.rels>&#65279;<?xml version="1.0" encoding="utf-8" standalone="yes"?>
<Relationships xmlns="http://schemas.openxmlformats.org/package/2006/relationships" />
</file>

<file path=xl/worksheets/_rels/sheet16.xml.rels>&#65279;<?xml version="1.0" encoding="utf-8" standalone="yes"?>
<Relationships xmlns="http://schemas.openxmlformats.org/package/2006/relationships" />
</file>

<file path=xl/worksheets/_rels/sheet2.xml.rels>&#65279;<?xml version="1.0" encoding="utf-8" standalone="yes"?>
<Relationships xmlns="http://schemas.openxmlformats.org/package/2006/relationships" />
</file>

<file path=xl/worksheets/_rels/sheet3.xml.rels>&#65279;<?xml version="1.0" encoding="utf-8" standalone="yes"?>
<Relationships xmlns="http://schemas.openxmlformats.org/package/2006/relationships" />
</file>

<file path=xl/worksheets/_rels/sheet4.xml.rels>&#65279;<?xml version="1.0" encoding="utf-8" standalone="yes"?>
<Relationships xmlns="http://schemas.openxmlformats.org/package/2006/relationships" />
</file>

<file path=xl/worksheets/_rels/sheet5.xml.rels>&#65279;<?xml version="1.0" encoding="utf-8" standalone="yes"?>
<Relationships xmlns="http://schemas.openxmlformats.org/package/2006/relationships" />
</file>

<file path=xl/worksheets/_rels/sheet6.xml.rels>&#65279;<?xml version="1.0" encoding="utf-8" standalone="yes"?>
<Relationships xmlns="http://schemas.openxmlformats.org/package/2006/relationships" />
</file>

<file path=xl/worksheets/_rels/sheet7.xml.rels>&#65279;<?xml version="1.0" encoding="utf-8" standalone="yes"?>
<Relationships xmlns="http://schemas.openxmlformats.org/package/2006/relationships" />
</file>

<file path=xl/worksheets/_rels/sheet8.xml.rels>&#65279;<?xml version="1.0" encoding="utf-8" standalone="yes"?>
<Relationships xmlns="http://schemas.openxmlformats.org/package/2006/relationships" />
</file>

<file path=xl/worksheets/_rels/sheet9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41B4EE-A446-4093-8ABC-E344EE884BC0}">
  <dimension ref="A1:H23"/>
  <sheetViews>
    <sheetView tabSelected="1" zoomScale="70" zoomScaleNormal="70" workbookViewId="0"/>
  </sheetViews>
  <sheetFormatPr defaultColWidth="8.9140625" defaultRowHeight="11" x14ac:dyDescent="0.2"/>
  <cols>
    <col min="1" max="1" width="30.83203125" style="4" customWidth="1"/>
    <col min="2" max="8" width="15.83203125" style="4" customWidth="1"/>
    <col min="9" max="16384" width="8.9140625" style="4"/>
  </cols>
  <sheetData>
    <row r="1" spans="1:8" ht="21" x14ac:dyDescent="0.2">
      <c r="A1" s="29" t="s">
        <v>160</v>
      </c>
      <c r="B1" s="29"/>
      <c r="C1" s="29"/>
      <c r="D1" s="29"/>
      <c r="E1" s="29"/>
      <c r="F1" s="29"/>
      <c r="G1" s="29"/>
      <c r="H1" s="29"/>
    </row>
    <row r="2" spans="1:8" ht="13" x14ac:dyDescent="0.2">
      <c r="A2" s="7" t="s">
        <v>170</v>
      </c>
      <c r="B2" s="7"/>
      <c r="C2" s="7"/>
      <c r="D2" s="7"/>
      <c r="E2" s="7"/>
      <c r="F2" s="7"/>
      <c r="G2" s="7"/>
      <c r="H2" s="7"/>
    </row>
    <row r="3" spans="1:8" ht="13" x14ac:dyDescent="0.2">
      <c r="A3" s="7" t="s">
        <v>169</v>
      </c>
      <c r="B3" s="7"/>
      <c r="C3" s="7"/>
      <c r="D3" s="7"/>
      <c r="E3" s="7"/>
      <c r="F3" s="7"/>
      <c r="G3" s="7"/>
      <c r="H3" s="7"/>
    </row>
    <row r="4" spans="1:8" ht="13" x14ac:dyDescent="0.2">
      <c r="A4" s="7"/>
      <c r="B4" s="7"/>
      <c r="C4" s="7"/>
      <c r="D4" s="7"/>
      <c r="E4" s="7"/>
      <c r="F4" s="7"/>
      <c r="G4" s="7"/>
      <c r="H4" s="6" t="s">
        <v>159</v>
      </c>
    </row>
    <row r="5" spans="1:8" ht="33" x14ac:dyDescent="0.2">
      <c r="A5" s="28" t="s">
        <v>90</v>
      </c>
      <c r="B5" s="27" t="s">
        <v>158</v>
      </c>
      <c r="C5" s="27" t="s">
        <v>157</v>
      </c>
      <c r="D5" s="27" t="s">
        <v>156</v>
      </c>
      <c r="E5" s="27" t="s">
        <v>155</v>
      </c>
      <c r="F5" s="27" t="s">
        <v>154</v>
      </c>
      <c r="G5" s="27" t="s">
        <v>153</v>
      </c>
      <c r="H5" s="27" t="s">
        <v>152</v>
      </c>
    </row>
    <row r="6" spans="1:8" x14ac:dyDescent="0.2">
      <c r="A6" s="5" t="s">
        <v>151</v>
      </c>
      <c r="B6" s="30">
        <v>12777574410</v>
      </c>
      <c r="C6" s="30">
        <v>101289039</v>
      </c>
      <c r="D6" s="30">
        <v>0</v>
      </c>
      <c r="E6" s="30">
        <v>12878863449</v>
      </c>
      <c r="F6" s="30">
        <v>7142525121</v>
      </c>
      <c r="G6" s="30">
        <v>235296869</v>
      </c>
      <c r="H6" s="30">
        <v>5736338328</v>
      </c>
    </row>
    <row r="7" spans="1:8" x14ac:dyDescent="0.2">
      <c r="A7" s="5" t="s">
        <v>145</v>
      </c>
      <c r="B7" s="30">
        <v>2055705051</v>
      </c>
      <c r="C7" s="30">
        <v>0</v>
      </c>
      <c r="D7" s="30">
        <v>0</v>
      </c>
      <c r="E7" s="30">
        <v>2055705051</v>
      </c>
      <c r="F7" s="30">
        <v>0</v>
      </c>
      <c r="G7" s="30">
        <v>0</v>
      </c>
      <c r="H7" s="30">
        <v>2055705051</v>
      </c>
    </row>
    <row r="8" spans="1:8" x14ac:dyDescent="0.2">
      <c r="A8" s="5" t="s">
        <v>150</v>
      </c>
      <c r="B8" s="30">
        <v>0</v>
      </c>
      <c r="C8" s="30">
        <v>0</v>
      </c>
      <c r="D8" s="30">
        <v>0</v>
      </c>
      <c r="E8" s="30">
        <v>0</v>
      </c>
      <c r="F8" s="30">
        <v>0</v>
      </c>
      <c r="G8" s="30">
        <v>0</v>
      </c>
      <c r="H8" s="30">
        <v>0</v>
      </c>
    </row>
    <row r="9" spans="1:8" x14ac:dyDescent="0.2">
      <c r="A9" s="5" t="s">
        <v>144</v>
      </c>
      <c r="B9" s="30">
        <v>8203172579</v>
      </c>
      <c r="C9" s="30">
        <v>90096099</v>
      </c>
      <c r="D9" s="30">
        <v>0</v>
      </c>
      <c r="E9" s="30">
        <v>8293268678</v>
      </c>
      <c r="F9" s="30">
        <v>5859885774</v>
      </c>
      <c r="G9" s="30">
        <v>175955700</v>
      </c>
      <c r="H9" s="30">
        <v>2433382904</v>
      </c>
    </row>
    <row r="10" spans="1:8" x14ac:dyDescent="0.2">
      <c r="A10" s="5" t="s">
        <v>143</v>
      </c>
      <c r="B10" s="30">
        <v>2518696780</v>
      </c>
      <c r="C10" s="30">
        <v>2222000</v>
      </c>
      <c r="D10" s="30">
        <v>0</v>
      </c>
      <c r="E10" s="30">
        <v>2520918780</v>
      </c>
      <c r="F10" s="30">
        <v>1282639347</v>
      </c>
      <c r="G10" s="30">
        <v>59341169</v>
      </c>
      <c r="H10" s="30">
        <v>1238279433</v>
      </c>
    </row>
    <row r="11" spans="1:8" x14ac:dyDescent="0.2">
      <c r="A11" s="5" t="s">
        <v>149</v>
      </c>
      <c r="B11" s="30">
        <v>0</v>
      </c>
      <c r="C11" s="30">
        <v>0</v>
      </c>
      <c r="D11" s="30">
        <v>0</v>
      </c>
      <c r="E11" s="30">
        <v>0</v>
      </c>
      <c r="F11" s="30">
        <v>0</v>
      </c>
      <c r="G11" s="30">
        <v>0</v>
      </c>
      <c r="H11" s="30">
        <v>0</v>
      </c>
    </row>
    <row r="12" spans="1:8" x14ac:dyDescent="0.2">
      <c r="A12" s="5" t="s">
        <v>148</v>
      </c>
      <c r="B12" s="30">
        <v>0</v>
      </c>
      <c r="C12" s="30">
        <v>0</v>
      </c>
      <c r="D12" s="30">
        <v>0</v>
      </c>
      <c r="E12" s="30">
        <v>0</v>
      </c>
      <c r="F12" s="30">
        <v>0</v>
      </c>
      <c r="G12" s="30">
        <v>0</v>
      </c>
      <c r="H12" s="30">
        <v>0</v>
      </c>
    </row>
    <row r="13" spans="1:8" x14ac:dyDescent="0.2">
      <c r="A13" s="5" t="s">
        <v>147</v>
      </c>
      <c r="B13" s="30">
        <v>0</v>
      </c>
      <c r="C13" s="30">
        <v>0</v>
      </c>
      <c r="D13" s="30">
        <v>0</v>
      </c>
      <c r="E13" s="30">
        <v>0</v>
      </c>
      <c r="F13" s="30">
        <v>0</v>
      </c>
      <c r="G13" s="30">
        <v>0</v>
      </c>
      <c r="H13" s="30">
        <v>0</v>
      </c>
    </row>
    <row r="14" spans="1:8" x14ac:dyDescent="0.2">
      <c r="A14" s="5" t="s">
        <v>61</v>
      </c>
      <c r="B14" s="30">
        <v>0</v>
      </c>
      <c r="C14" s="30">
        <v>0</v>
      </c>
      <c r="D14" s="30">
        <v>0</v>
      </c>
      <c r="E14" s="30">
        <v>0</v>
      </c>
      <c r="F14" s="30">
        <v>0</v>
      </c>
      <c r="G14" s="30">
        <v>0</v>
      </c>
      <c r="H14" s="30">
        <v>0</v>
      </c>
    </row>
    <row r="15" spans="1:8" x14ac:dyDescent="0.2">
      <c r="A15" s="5" t="s">
        <v>142</v>
      </c>
      <c r="B15" s="30">
        <v>0</v>
      </c>
      <c r="C15" s="30">
        <v>8970940</v>
      </c>
      <c r="D15" s="30">
        <v>0</v>
      </c>
      <c r="E15" s="30">
        <v>8970940</v>
      </c>
      <c r="F15" s="30">
        <v>0</v>
      </c>
      <c r="G15" s="30">
        <v>0</v>
      </c>
      <c r="H15" s="30">
        <v>8970940</v>
      </c>
    </row>
    <row r="16" spans="1:8" x14ac:dyDescent="0.2">
      <c r="A16" s="5" t="s">
        <v>146</v>
      </c>
      <c r="B16" s="30">
        <v>19291516996</v>
      </c>
      <c r="C16" s="30">
        <v>51152002</v>
      </c>
      <c r="D16" s="30">
        <v>0</v>
      </c>
      <c r="E16" s="30">
        <v>19342668998</v>
      </c>
      <c r="F16" s="30">
        <v>14210347741</v>
      </c>
      <c r="G16" s="30">
        <v>263493961</v>
      </c>
      <c r="H16" s="30">
        <v>5132321257</v>
      </c>
    </row>
    <row r="17" spans="1:8" x14ac:dyDescent="0.2">
      <c r="A17" s="5" t="s">
        <v>145</v>
      </c>
      <c r="B17" s="30">
        <v>51904284</v>
      </c>
      <c r="C17" s="30">
        <v>17045182</v>
      </c>
      <c r="D17" s="30">
        <v>0</v>
      </c>
      <c r="E17" s="30">
        <v>68949466</v>
      </c>
      <c r="F17" s="30">
        <v>0</v>
      </c>
      <c r="G17" s="30">
        <v>0</v>
      </c>
      <c r="H17" s="30">
        <v>68949466</v>
      </c>
    </row>
    <row r="18" spans="1:8" x14ac:dyDescent="0.2">
      <c r="A18" s="5" t="s">
        <v>144</v>
      </c>
      <c r="B18" s="30">
        <v>1233439754</v>
      </c>
      <c r="C18" s="30">
        <v>0</v>
      </c>
      <c r="D18" s="30">
        <v>0</v>
      </c>
      <c r="E18" s="30">
        <v>1233439754</v>
      </c>
      <c r="F18" s="30">
        <v>608801813</v>
      </c>
      <c r="G18" s="30">
        <v>47270903</v>
      </c>
      <c r="H18" s="30">
        <v>624637941</v>
      </c>
    </row>
    <row r="19" spans="1:8" x14ac:dyDescent="0.2">
      <c r="A19" s="5" t="s">
        <v>143</v>
      </c>
      <c r="B19" s="30">
        <v>17994218958</v>
      </c>
      <c r="C19" s="30">
        <v>23898820</v>
      </c>
      <c r="D19" s="30">
        <v>0</v>
      </c>
      <c r="E19" s="30">
        <v>18018117778</v>
      </c>
      <c r="F19" s="30">
        <v>13601545928</v>
      </c>
      <c r="G19" s="30">
        <v>216223058</v>
      </c>
      <c r="H19" s="30">
        <v>4416571850</v>
      </c>
    </row>
    <row r="20" spans="1:8" x14ac:dyDescent="0.2">
      <c r="A20" s="5" t="s">
        <v>61</v>
      </c>
      <c r="B20" s="30">
        <v>0</v>
      </c>
      <c r="C20" s="30">
        <v>0</v>
      </c>
      <c r="D20" s="30">
        <v>0</v>
      </c>
      <c r="E20" s="30">
        <v>0</v>
      </c>
      <c r="F20" s="30">
        <v>0</v>
      </c>
      <c r="G20" s="30">
        <v>0</v>
      </c>
      <c r="H20" s="30">
        <v>0</v>
      </c>
    </row>
    <row r="21" spans="1:8" x14ac:dyDescent="0.2">
      <c r="A21" s="5" t="s">
        <v>142</v>
      </c>
      <c r="B21" s="30">
        <v>11954000</v>
      </c>
      <c r="C21" s="30">
        <v>10208000</v>
      </c>
      <c r="D21" s="30">
        <v>0</v>
      </c>
      <c r="E21" s="30">
        <v>22162000</v>
      </c>
      <c r="F21" s="30">
        <v>0</v>
      </c>
      <c r="G21" s="30">
        <v>0</v>
      </c>
      <c r="H21" s="30">
        <v>22162000</v>
      </c>
    </row>
    <row r="22" spans="1:8" x14ac:dyDescent="0.2">
      <c r="A22" s="5" t="s">
        <v>141</v>
      </c>
      <c r="B22" s="30">
        <v>708910116</v>
      </c>
      <c r="C22" s="30">
        <v>11844780</v>
      </c>
      <c r="D22" s="30">
        <v>0</v>
      </c>
      <c r="E22" s="30">
        <v>720754896</v>
      </c>
      <c r="F22" s="30">
        <v>632966605</v>
      </c>
      <c r="G22" s="30">
        <v>13217323</v>
      </c>
      <c r="H22" s="30">
        <v>87788291</v>
      </c>
    </row>
    <row r="23" spans="1:8" x14ac:dyDescent="0.2">
      <c r="A23" s="5" t="s">
        <v>10</v>
      </c>
      <c r="B23" s="30">
        <v>32778001522</v>
      </c>
      <c r="C23" s="30">
        <v>164285821</v>
      </c>
      <c r="D23" s="30">
        <v>0</v>
      </c>
      <c r="E23" s="30">
        <v>32942287343</v>
      </c>
      <c r="F23" s="30">
        <v>21985839467</v>
      </c>
      <c r="G23" s="30">
        <v>512008153</v>
      </c>
      <c r="H23" s="30">
        <v>10956447876</v>
      </c>
    </row>
  </sheetData>
  <phoneticPr fontId="5"/>
  <pageMargins left="0.39370078740157483" right="0.39370078740157483" top="0.39370078740157483" bottom="0.39370078740157483" header="0.19685039370078741" footer="0.1968503937007874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6"/>
  <sheetViews>
    <sheetView zoomScale="70" zoomScaleNormal="70" workbookViewId="0"/>
  </sheetViews>
  <sheetFormatPr defaultColWidth="8.9140625" defaultRowHeight="11" x14ac:dyDescent="0.2"/>
  <cols>
    <col min="1" max="1" width="22.83203125" style="4" customWidth="1"/>
    <col min="2" max="10" width="12.83203125" style="4" customWidth="1"/>
    <col min="11" max="16384" width="8.9140625" style="4"/>
  </cols>
  <sheetData>
    <row r="1" spans="1:10" ht="21" x14ac:dyDescent="0.3">
      <c r="A1" s="8" t="s">
        <v>76</v>
      </c>
    </row>
    <row r="2" spans="1:10" ht="13" x14ac:dyDescent="0.2">
      <c r="A2" s="7" t="str">
        <f>有形固定資産の明細!A2</f>
        <v>自治体名：白子町</v>
      </c>
    </row>
    <row r="3" spans="1:10" ht="13" x14ac:dyDescent="0.2">
      <c r="A3" s="7" t="str">
        <f>有形固定資産の明細!A3</f>
        <v>年度：令和4年度</v>
      </c>
    </row>
    <row r="4" spans="1:10" ht="13" x14ac:dyDescent="0.2">
      <c r="J4" s="6" t="s">
        <v>119</v>
      </c>
    </row>
    <row r="5" spans="1:10" ht="22.5" customHeight="1" x14ac:dyDescent="0.2">
      <c r="A5" s="11" t="s">
        <v>46</v>
      </c>
      <c r="B5" s="1" t="s">
        <v>77</v>
      </c>
      <c r="C5" s="2" t="s">
        <v>78</v>
      </c>
      <c r="D5" s="2" t="s">
        <v>79</v>
      </c>
      <c r="E5" s="2" t="s">
        <v>80</v>
      </c>
      <c r="F5" s="2" t="s">
        <v>81</v>
      </c>
      <c r="G5" s="2" t="s">
        <v>82</v>
      </c>
      <c r="H5" s="2" t="s">
        <v>83</v>
      </c>
      <c r="I5" s="2" t="s">
        <v>84</v>
      </c>
      <c r="J5" s="1" t="s">
        <v>85</v>
      </c>
    </row>
    <row r="6" spans="1:10" ht="18" customHeight="1" x14ac:dyDescent="0.2">
      <c r="A6" s="23">
        <f>SUM(B6:J6)</f>
        <v>4175812661</v>
      </c>
      <c r="B6" s="21">
        <v>375852129</v>
      </c>
      <c r="C6" s="21">
        <v>356470154</v>
      </c>
      <c r="D6" s="21">
        <v>348650099</v>
      </c>
      <c r="E6" s="21">
        <v>323865281</v>
      </c>
      <c r="F6" s="21">
        <v>306679416</v>
      </c>
      <c r="G6" s="21">
        <v>1250796717</v>
      </c>
      <c r="H6" s="21">
        <v>763527376</v>
      </c>
      <c r="I6" s="21">
        <v>295950472</v>
      </c>
      <c r="J6" s="21">
        <v>154021017</v>
      </c>
    </row>
  </sheetData>
  <phoneticPr fontId="5"/>
  <pageMargins left="0.39370078740157483" right="0.39370078740157483" top="0.39370078740157483" bottom="0.39370078740157483" header="0.19685039370078741" footer="0.1968503937007874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6"/>
  <sheetViews>
    <sheetView zoomScale="70" zoomScaleNormal="70" workbookViewId="0"/>
  </sheetViews>
  <sheetFormatPr defaultColWidth="8.9140625" defaultRowHeight="11" x14ac:dyDescent="0.2"/>
  <cols>
    <col min="1" max="1" width="22.83203125" style="4" customWidth="1"/>
    <col min="2" max="2" width="112.83203125" style="4" customWidth="1"/>
    <col min="3" max="16384" width="8.9140625" style="4"/>
  </cols>
  <sheetData>
    <row r="1" spans="1:2" ht="21" x14ac:dyDescent="0.3">
      <c r="A1" s="8" t="s">
        <v>86</v>
      </c>
    </row>
    <row r="2" spans="1:2" ht="13" x14ac:dyDescent="0.2">
      <c r="A2" s="7" t="str">
        <f>有形固定資産の明細!A2</f>
        <v>自治体名：白子町</v>
      </c>
    </row>
    <row r="3" spans="1:2" ht="13" x14ac:dyDescent="0.2">
      <c r="A3" s="7" t="str">
        <f>有形固定資産の明細!A3</f>
        <v>年度：令和4年度</v>
      </c>
    </row>
    <row r="4" spans="1:2" ht="13" x14ac:dyDescent="0.2">
      <c r="B4" s="6" t="s">
        <v>119</v>
      </c>
    </row>
    <row r="5" spans="1:2" ht="22.5" customHeight="1" x14ac:dyDescent="0.2">
      <c r="A5" s="14" t="s">
        <v>87</v>
      </c>
      <c r="B5" s="1" t="s">
        <v>88</v>
      </c>
    </row>
    <row r="6" spans="1:2" ht="18" customHeight="1" x14ac:dyDescent="0.2">
      <c r="A6" s="23">
        <v>0</v>
      </c>
      <c r="B6" s="9"/>
    </row>
  </sheetData>
  <phoneticPr fontId="5"/>
  <pageMargins left="0.39370078740157483" right="0.39370078740157483" top="0.39370078740157483" bottom="0.39370078740157483" header="0.19685039370078741" footer="0.1968503937007874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12"/>
  <sheetViews>
    <sheetView zoomScale="70" zoomScaleNormal="70" workbookViewId="0"/>
  </sheetViews>
  <sheetFormatPr defaultColWidth="8.9140625" defaultRowHeight="11" x14ac:dyDescent="0.2"/>
  <cols>
    <col min="1" max="1" width="18.83203125" style="4" customWidth="1"/>
    <col min="2" max="6" width="20.83203125" style="4" customWidth="1"/>
    <col min="7" max="16384" width="8.9140625" style="4"/>
  </cols>
  <sheetData>
    <row r="1" spans="1:6" ht="21" x14ac:dyDescent="0.3">
      <c r="A1" s="8" t="s">
        <v>89</v>
      </c>
    </row>
    <row r="2" spans="1:6" ht="13" x14ac:dyDescent="0.2">
      <c r="A2" s="7" t="str">
        <f>有形固定資産の明細!A2</f>
        <v>自治体名：白子町</v>
      </c>
    </row>
    <row r="3" spans="1:6" ht="13" x14ac:dyDescent="0.2">
      <c r="A3" s="7" t="str">
        <f>有形固定資産の明細!A3</f>
        <v>年度：令和4年度</v>
      </c>
    </row>
    <row r="4" spans="1:6" ht="13" x14ac:dyDescent="0.2">
      <c r="F4" s="6" t="s">
        <v>119</v>
      </c>
    </row>
    <row r="5" spans="1:6" ht="22.5" customHeight="1" x14ac:dyDescent="0.2">
      <c r="A5" s="33" t="s">
        <v>90</v>
      </c>
      <c r="B5" s="33" t="s">
        <v>91</v>
      </c>
      <c r="C5" s="33" t="s">
        <v>92</v>
      </c>
      <c r="D5" s="33" t="s">
        <v>93</v>
      </c>
      <c r="E5" s="33"/>
      <c r="F5" s="33" t="s">
        <v>94</v>
      </c>
    </row>
    <row r="6" spans="1:6" ht="22.5" customHeight="1" x14ac:dyDescent="0.2">
      <c r="A6" s="33"/>
      <c r="B6" s="33"/>
      <c r="C6" s="33"/>
      <c r="D6" s="1" t="s">
        <v>95</v>
      </c>
      <c r="E6" s="1" t="s">
        <v>30</v>
      </c>
      <c r="F6" s="33"/>
    </row>
    <row r="7" spans="1:6" ht="18" customHeight="1" x14ac:dyDescent="0.2">
      <c r="A7" s="5" t="s">
        <v>132</v>
      </c>
      <c r="B7" s="21">
        <v>13342436</v>
      </c>
      <c r="C7" s="21">
        <v>832952</v>
      </c>
      <c r="D7" s="21">
        <v>6774286</v>
      </c>
      <c r="E7" s="21">
        <v>453212</v>
      </c>
      <c r="F7" s="21">
        <f>B7+C7-D7-E7</f>
        <v>6947890</v>
      </c>
    </row>
    <row r="8" spans="1:6" ht="18" customHeight="1" x14ac:dyDescent="0.2">
      <c r="A8" s="5" t="s">
        <v>133</v>
      </c>
      <c r="B8" s="21">
        <v>1226281000</v>
      </c>
      <c r="C8" s="21">
        <v>0</v>
      </c>
      <c r="D8" s="21">
        <v>0</v>
      </c>
      <c r="E8" s="21">
        <v>1943000</v>
      </c>
      <c r="F8" s="21">
        <f t="shared" ref="F8:F11" si="0">B8+C8-D8-E8</f>
        <v>1224338000</v>
      </c>
    </row>
    <row r="9" spans="1:6" ht="18" customHeight="1" x14ac:dyDescent="0.2">
      <c r="A9" s="5" t="s">
        <v>134</v>
      </c>
      <c r="B9" s="21">
        <v>74752249</v>
      </c>
      <c r="C9" s="21">
        <v>68436708</v>
      </c>
      <c r="D9" s="21">
        <v>74752249</v>
      </c>
      <c r="E9" s="21">
        <v>0</v>
      </c>
      <c r="F9" s="21">
        <f t="shared" si="0"/>
        <v>68436708</v>
      </c>
    </row>
    <row r="10" spans="1:6" ht="18" customHeight="1" x14ac:dyDescent="0.2">
      <c r="A10" s="5" t="s">
        <v>135</v>
      </c>
      <c r="B10" s="21">
        <v>0</v>
      </c>
      <c r="C10" s="21">
        <v>0</v>
      </c>
      <c r="D10" s="21">
        <v>0</v>
      </c>
      <c r="E10" s="21">
        <v>0</v>
      </c>
      <c r="F10" s="21">
        <f t="shared" si="0"/>
        <v>0</v>
      </c>
    </row>
    <row r="11" spans="1:6" ht="18" customHeight="1" x14ac:dyDescent="0.2">
      <c r="A11" s="5" t="s">
        <v>136</v>
      </c>
      <c r="B11" s="21">
        <v>0</v>
      </c>
      <c r="C11" s="21">
        <v>0</v>
      </c>
      <c r="D11" s="21">
        <v>0</v>
      </c>
      <c r="E11" s="21">
        <v>0</v>
      </c>
      <c r="F11" s="21">
        <f t="shared" si="0"/>
        <v>0</v>
      </c>
    </row>
    <row r="12" spans="1:6" ht="18" customHeight="1" x14ac:dyDescent="0.2">
      <c r="A12" s="3" t="s">
        <v>10</v>
      </c>
      <c r="B12" s="21">
        <f>SUM(B7:B11)</f>
        <v>1314375685</v>
      </c>
      <c r="C12" s="21">
        <f t="shared" ref="C12:F12" si="1">SUM(C7:C11)</f>
        <v>69269660</v>
      </c>
      <c r="D12" s="21">
        <f t="shared" si="1"/>
        <v>81526535</v>
      </c>
      <c r="E12" s="21">
        <f t="shared" si="1"/>
        <v>2396212</v>
      </c>
      <c r="F12" s="21">
        <f t="shared" si="1"/>
        <v>1299722598</v>
      </c>
    </row>
  </sheetData>
  <mergeCells count="5">
    <mergeCell ref="A5:A6"/>
    <mergeCell ref="B5:B6"/>
    <mergeCell ref="C5:C6"/>
    <mergeCell ref="F5:F6"/>
    <mergeCell ref="D5:E5"/>
  </mergeCells>
  <phoneticPr fontId="5"/>
  <pageMargins left="0.39370078740157483" right="0.39370078740157483" top="0.39370078740157483" bottom="0.39370078740157483" header="0.19685039370078741" footer="0.1968503937007874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E17"/>
  <sheetViews>
    <sheetView zoomScale="70" zoomScaleNormal="70" workbookViewId="0"/>
  </sheetViews>
  <sheetFormatPr defaultColWidth="8.9140625" defaultRowHeight="11" x14ac:dyDescent="0.2"/>
  <cols>
    <col min="1" max="1" width="25.83203125" style="4" customWidth="1"/>
    <col min="2" max="2" width="30.58203125" style="4" customWidth="1"/>
    <col min="3" max="3" width="21.1640625" style="4" bestFit="1" customWidth="1"/>
    <col min="4" max="5" width="16.83203125" style="4" customWidth="1"/>
    <col min="6" max="16384" width="8.9140625" style="4"/>
  </cols>
  <sheetData>
    <row r="1" spans="1:5" ht="21" x14ac:dyDescent="0.3">
      <c r="A1" s="8" t="s">
        <v>96</v>
      </c>
    </row>
    <row r="2" spans="1:5" ht="13" x14ac:dyDescent="0.2">
      <c r="A2" s="7" t="str">
        <f>有形固定資産の明細!A2</f>
        <v>自治体名：白子町</v>
      </c>
    </row>
    <row r="3" spans="1:5" ht="13" x14ac:dyDescent="0.2">
      <c r="A3" s="7" t="str">
        <f>有形固定資産の明細!A3</f>
        <v>年度：令和4年度</v>
      </c>
    </row>
    <row r="4" spans="1:5" ht="13" x14ac:dyDescent="0.2">
      <c r="E4" s="6" t="s">
        <v>119</v>
      </c>
    </row>
    <row r="5" spans="1:5" ht="22.5" customHeight="1" x14ac:dyDescent="0.2">
      <c r="A5" s="1" t="s">
        <v>90</v>
      </c>
      <c r="B5" s="1" t="s">
        <v>97</v>
      </c>
      <c r="C5" s="1" t="s">
        <v>98</v>
      </c>
      <c r="D5" s="1" t="s">
        <v>99</v>
      </c>
      <c r="E5" s="1" t="s">
        <v>100</v>
      </c>
    </row>
    <row r="6" spans="1:5" ht="18" customHeight="1" x14ac:dyDescent="0.2">
      <c r="A6" s="36" t="s">
        <v>101</v>
      </c>
      <c r="B6" s="9" t="s">
        <v>208</v>
      </c>
      <c r="C6" s="9"/>
      <c r="D6" s="21">
        <v>5488000</v>
      </c>
      <c r="E6" s="9"/>
    </row>
    <row r="7" spans="1:5" ht="18" customHeight="1" x14ac:dyDescent="0.2">
      <c r="A7" s="36"/>
      <c r="B7" s="9" t="s">
        <v>209</v>
      </c>
      <c r="C7" s="9"/>
      <c r="D7" s="21">
        <v>2210000</v>
      </c>
      <c r="E7" s="9"/>
    </row>
    <row r="8" spans="1:5" ht="18" customHeight="1" x14ac:dyDescent="0.2">
      <c r="A8" s="36"/>
      <c r="B8" s="9" t="s">
        <v>131</v>
      </c>
      <c r="C8" s="9"/>
      <c r="D8" s="21">
        <v>1054000</v>
      </c>
      <c r="E8" s="9"/>
    </row>
    <row r="9" spans="1:5" ht="18" customHeight="1" x14ac:dyDescent="0.2">
      <c r="A9" s="37"/>
      <c r="B9" s="3" t="s">
        <v>102</v>
      </c>
      <c r="C9" s="19"/>
      <c r="D9" s="21">
        <f>SUM(D6:D8)</f>
        <v>8752000</v>
      </c>
      <c r="E9" s="19"/>
    </row>
    <row r="10" spans="1:5" ht="18" customHeight="1" x14ac:dyDescent="0.2">
      <c r="A10" s="38" t="s">
        <v>103</v>
      </c>
      <c r="B10" s="9" t="s">
        <v>202</v>
      </c>
      <c r="C10" s="9" t="s">
        <v>203</v>
      </c>
      <c r="D10" s="21">
        <v>398088000</v>
      </c>
      <c r="E10" s="9"/>
    </row>
    <row r="11" spans="1:5" ht="18" customHeight="1" x14ac:dyDescent="0.2">
      <c r="A11" s="38"/>
      <c r="B11" s="9" t="s">
        <v>204</v>
      </c>
      <c r="C11" s="9"/>
      <c r="D11" s="21">
        <v>74188412</v>
      </c>
      <c r="E11" s="9"/>
    </row>
    <row r="12" spans="1:5" ht="18" customHeight="1" x14ac:dyDescent="0.2">
      <c r="A12" s="38"/>
      <c r="B12" s="9" t="s">
        <v>205</v>
      </c>
      <c r="C12" s="9"/>
      <c r="D12" s="21">
        <v>67050000</v>
      </c>
      <c r="E12" s="9"/>
    </row>
    <row r="13" spans="1:5" ht="18" customHeight="1" x14ac:dyDescent="0.2">
      <c r="A13" s="38"/>
      <c r="B13" s="9" t="s">
        <v>206</v>
      </c>
      <c r="C13" s="9"/>
      <c r="D13" s="21">
        <v>57000000</v>
      </c>
      <c r="E13" s="9"/>
    </row>
    <row r="14" spans="1:5" ht="18" customHeight="1" x14ac:dyDescent="0.2">
      <c r="A14" s="38"/>
      <c r="B14" s="9" t="s">
        <v>207</v>
      </c>
      <c r="C14" s="9"/>
      <c r="D14" s="21">
        <v>27800000</v>
      </c>
      <c r="E14" s="9"/>
    </row>
    <row r="15" spans="1:5" ht="18" customHeight="1" x14ac:dyDescent="0.2">
      <c r="A15" s="38"/>
      <c r="B15" s="9" t="s">
        <v>131</v>
      </c>
      <c r="C15" s="9"/>
      <c r="D15" s="21">
        <f>D16-SUM(D10:D14)</f>
        <v>593010095</v>
      </c>
      <c r="E15" s="9"/>
    </row>
    <row r="16" spans="1:5" ht="18" customHeight="1" x14ac:dyDescent="0.2">
      <c r="A16" s="37"/>
      <c r="B16" s="3" t="s">
        <v>102</v>
      </c>
      <c r="C16" s="19"/>
      <c r="D16" s="21">
        <f>D17-D9</f>
        <v>1217136507</v>
      </c>
      <c r="E16" s="19"/>
    </row>
    <row r="17" spans="1:5" ht="18" customHeight="1" x14ac:dyDescent="0.2">
      <c r="A17" s="3" t="s">
        <v>10</v>
      </c>
      <c r="B17" s="19"/>
      <c r="C17" s="19"/>
      <c r="D17" s="21">
        <v>1225888507</v>
      </c>
      <c r="E17" s="19"/>
    </row>
  </sheetData>
  <mergeCells count="2">
    <mergeCell ref="A6:A9"/>
    <mergeCell ref="A10:A16"/>
  </mergeCells>
  <phoneticPr fontId="5"/>
  <pageMargins left="0.39370078740157483" right="0.39370078740157483" top="0.39370078740157483" bottom="0.39370078740157483" header="0.19685039370078741" footer="0.1968503937007874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E26"/>
  <sheetViews>
    <sheetView zoomScale="70" zoomScaleNormal="70" workbookViewId="0"/>
  </sheetViews>
  <sheetFormatPr defaultColWidth="8.9140625" defaultRowHeight="11" x14ac:dyDescent="0.2"/>
  <cols>
    <col min="1" max="1" width="28.83203125" style="4" customWidth="1"/>
    <col min="2" max="3" width="24.83203125" style="4" customWidth="1"/>
    <col min="4" max="4" width="28.83203125" style="4" customWidth="1"/>
    <col min="5" max="5" width="24.83203125" style="4" customWidth="1"/>
    <col min="6" max="16384" width="8.9140625" style="4"/>
  </cols>
  <sheetData>
    <row r="1" spans="1:5" ht="21" x14ac:dyDescent="0.3">
      <c r="A1" s="8" t="s">
        <v>104</v>
      </c>
    </row>
    <row r="2" spans="1:5" ht="13" x14ac:dyDescent="0.2">
      <c r="A2" s="7" t="str">
        <f>有形固定資産の明細!A2</f>
        <v>自治体名：白子町</v>
      </c>
    </row>
    <row r="3" spans="1:5" ht="13" x14ac:dyDescent="0.2">
      <c r="A3" s="7" t="str">
        <f>有形固定資産の明細!A3</f>
        <v>年度：令和4年度</v>
      </c>
    </row>
    <row r="4" spans="1:5" ht="13" x14ac:dyDescent="0.2">
      <c r="E4" s="6" t="s">
        <v>119</v>
      </c>
    </row>
    <row r="5" spans="1:5" ht="22.5" customHeight="1" x14ac:dyDescent="0.2">
      <c r="A5" s="1" t="s">
        <v>105</v>
      </c>
      <c r="B5" s="1" t="s">
        <v>90</v>
      </c>
      <c r="C5" s="33" t="s">
        <v>106</v>
      </c>
      <c r="D5" s="33"/>
      <c r="E5" s="1" t="s">
        <v>99</v>
      </c>
    </row>
    <row r="6" spans="1:5" ht="18" customHeight="1" x14ac:dyDescent="0.2">
      <c r="A6" s="37" t="s">
        <v>107</v>
      </c>
      <c r="B6" s="37" t="s">
        <v>108</v>
      </c>
      <c r="C6" s="39" t="s">
        <v>124</v>
      </c>
      <c r="D6" s="39"/>
      <c r="E6" s="21">
        <v>1451679939</v>
      </c>
    </row>
    <row r="7" spans="1:5" ht="18" customHeight="1" x14ac:dyDescent="0.2">
      <c r="A7" s="37"/>
      <c r="B7" s="37"/>
      <c r="C7" s="39" t="s">
        <v>125</v>
      </c>
      <c r="D7" s="39"/>
      <c r="E7" s="21">
        <v>71804000</v>
      </c>
    </row>
    <row r="8" spans="1:5" ht="18" customHeight="1" x14ac:dyDescent="0.2">
      <c r="A8" s="37"/>
      <c r="B8" s="37"/>
      <c r="C8" s="39" t="s">
        <v>138</v>
      </c>
      <c r="D8" s="39"/>
      <c r="E8" s="21">
        <v>282438757</v>
      </c>
    </row>
    <row r="9" spans="1:5" ht="18" customHeight="1" x14ac:dyDescent="0.2">
      <c r="A9" s="37"/>
      <c r="B9" s="37"/>
      <c r="C9" s="39" t="s">
        <v>127</v>
      </c>
      <c r="D9" s="39"/>
      <c r="E9" s="21">
        <v>5286000</v>
      </c>
    </row>
    <row r="10" spans="1:5" ht="18" customHeight="1" x14ac:dyDescent="0.2">
      <c r="A10" s="37"/>
      <c r="B10" s="37"/>
      <c r="C10" s="39" t="s">
        <v>126</v>
      </c>
      <c r="D10" s="39"/>
      <c r="E10" s="21">
        <v>1790947000</v>
      </c>
    </row>
    <row r="11" spans="1:5" ht="18" customHeight="1" x14ac:dyDescent="0.2">
      <c r="A11" s="37"/>
      <c r="B11" s="37"/>
      <c r="C11" s="39" t="s">
        <v>140</v>
      </c>
      <c r="D11" s="39"/>
      <c r="E11" s="21">
        <v>1937000</v>
      </c>
    </row>
    <row r="12" spans="1:5" ht="18" customHeight="1" x14ac:dyDescent="0.2">
      <c r="A12" s="37"/>
      <c r="B12" s="37"/>
      <c r="C12" s="39" t="s">
        <v>128</v>
      </c>
      <c r="D12" s="39"/>
      <c r="E12" s="21">
        <v>10407409</v>
      </c>
    </row>
    <row r="13" spans="1:5" ht="18" customHeight="1" x14ac:dyDescent="0.2">
      <c r="A13" s="37"/>
      <c r="B13" s="37"/>
      <c r="C13" s="39" t="s">
        <v>139</v>
      </c>
      <c r="D13" s="39"/>
      <c r="E13" s="21">
        <v>150037500</v>
      </c>
    </row>
    <row r="14" spans="1:5" ht="18" customHeight="1" x14ac:dyDescent="0.2">
      <c r="A14" s="37"/>
      <c r="B14" s="37"/>
      <c r="C14" s="39" t="s">
        <v>131</v>
      </c>
      <c r="D14" s="39"/>
      <c r="E14" s="31">
        <v>-85312609</v>
      </c>
    </row>
    <row r="15" spans="1:5" ht="18" customHeight="1" x14ac:dyDescent="0.2">
      <c r="A15" s="37"/>
      <c r="B15" s="37"/>
      <c r="C15" s="37" t="s">
        <v>42</v>
      </c>
      <c r="D15" s="39"/>
      <c r="E15" s="21">
        <f>SUM(E6:E14)</f>
        <v>3679224996</v>
      </c>
    </row>
    <row r="16" spans="1:5" ht="18" customHeight="1" x14ac:dyDescent="0.2">
      <c r="A16" s="37"/>
      <c r="B16" s="37" t="s">
        <v>109</v>
      </c>
      <c r="C16" s="40" t="s">
        <v>110</v>
      </c>
      <c r="D16" s="9" t="s">
        <v>123</v>
      </c>
      <c r="E16" s="21">
        <v>15684000</v>
      </c>
    </row>
    <row r="17" spans="1:5" ht="18" customHeight="1" x14ac:dyDescent="0.2">
      <c r="A17" s="37"/>
      <c r="B17" s="37"/>
      <c r="C17" s="37"/>
      <c r="D17" s="9" t="s">
        <v>130</v>
      </c>
      <c r="E17" s="21">
        <v>1330000</v>
      </c>
    </row>
    <row r="18" spans="1:5" ht="18" customHeight="1" x14ac:dyDescent="0.2">
      <c r="A18" s="37"/>
      <c r="B18" s="37"/>
      <c r="C18" s="37"/>
      <c r="D18" s="3" t="s">
        <v>102</v>
      </c>
      <c r="E18" s="21">
        <f>SUM(E16:E17)</f>
        <v>17014000</v>
      </c>
    </row>
    <row r="19" spans="1:5" ht="18" customHeight="1" x14ac:dyDescent="0.2">
      <c r="A19" s="37"/>
      <c r="B19" s="37"/>
      <c r="C19" s="40" t="s">
        <v>111</v>
      </c>
      <c r="D19" s="9" t="s">
        <v>123</v>
      </c>
      <c r="E19" s="21">
        <f>687840297-80391000-E16-E22</f>
        <v>591765297</v>
      </c>
    </row>
    <row r="20" spans="1:5" ht="18" customHeight="1" x14ac:dyDescent="0.2">
      <c r="A20" s="37"/>
      <c r="B20" s="37"/>
      <c r="C20" s="37"/>
      <c r="D20" s="9" t="s">
        <v>130</v>
      </c>
      <c r="E20" s="21">
        <f>349083452-4589000-E17-E23</f>
        <v>343164452</v>
      </c>
    </row>
    <row r="21" spans="1:5" ht="18" customHeight="1" x14ac:dyDescent="0.2">
      <c r="A21" s="37"/>
      <c r="B21" s="37"/>
      <c r="C21" s="37"/>
      <c r="D21" s="3" t="s">
        <v>102</v>
      </c>
      <c r="E21" s="21">
        <f>SUM(E19:E20)</f>
        <v>934929749</v>
      </c>
    </row>
    <row r="22" spans="1:5" ht="18" customHeight="1" x14ac:dyDescent="0.2">
      <c r="A22" s="37"/>
      <c r="B22" s="37"/>
      <c r="C22" s="40" t="s">
        <v>129</v>
      </c>
      <c r="D22" s="9" t="s">
        <v>123</v>
      </c>
      <c r="E22" s="21">
        <v>0</v>
      </c>
    </row>
    <row r="23" spans="1:5" ht="18" customHeight="1" x14ac:dyDescent="0.2">
      <c r="A23" s="37"/>
      <c r="B23" s="37"/>
      <c r="C23" s="37"/>
      <c r="D23" s="9" t="s">
        <v>130</v>
      </c>
      <c r="E23" s="21">
        <v>0</v>
      </c>
    </row>
    <row r="24" spans="1:5" ht="18" customHeight="1" x14ac:dyDescent="0.2">
      <c r="A24" s="37"/>
      <c r="B24" s="37"/>
      <c r="C24" s="37"/>
      <c r="D24" s="3" t="s">
        <v>102</v>
      </c>
      <c r="E24" s="21">
        <f>SUM(E22:E23)</f>
        <v>0</v>
      </c>
    </row>
    <row r="25" spans="1:5" ht="18" customHeight="1" x14ac:dyDescent="0.2">
      <c r="A25" s="39"/>
      <c r="B25" s="39"/>
      <c r="C25" s="37" t="s">
        <v>42</v>
      </c>
      <c r="D25" s="39"/>
      <c r="E25" s="21">
        <f>E18+E21+E24</f>
        <v>951943749</v>
      </c>
    </row>
    <row r="26" spans="1:5" ht="18" customHeight="1" x14ac:dyDescent="0.2">
      <c r="A26" s="39"/>
      <c r="B26" s="37" t="s">
        <v>10</v>
      </c>
      <c r="C26" s="39"/>
      <c r="D26" s="39"/>
      <c r="E26" s="21">
        <f>E15+E25</f>
        <v>4631168745</v>
      </c>
    </row>
  </sheetData>
  <mergeCells count="19">
    <mergeCell ref="A6:A26"/>
    <mergeCell ref="B6:B15"/>
    <mergeCell ref="C6:D6"/>
    <mergeCell ref="C15:D15"/>
    <mergeCell ref="B16:B25"/>
    <mergeCell ref="C16:C18"/>
    <mergeCell ref="C22:C24"/>
    <mergeCell ref="C25:D25"/>
    <mergeCell ref="B26:D26"/>
    <mergeCell ref="C13:D13"/>
    <mergeCell ref="C14:D14"/>
    <mergeCell ref="C9:D9"/>
    <mergeCell ref="C11:D11"/>
    <mergeCell ref="C12:D12"/>
    <mergeCell ref="C7:D7"/>
    <mergeCell ref="C8:D8"/>
    <mergeCell ref="C10:D10"/>
    <mergeCell ref="C19:C21"/>
    <mergeCell ref="C5:D5"/>
  </mergeCells>
  <phoneticPr fontId="5"/>
  <pageMargins left="0.39370078740157483" right="0.39370078740157483" top="0.39370078740157483" bottom="0.39370078740157483" header="0.19685039370078741" footer="0.1968503937007874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3B5D8F-9385-4B0A-9B25-41C71984FE22}">
  <dimension ref="A1:F12"/>
  <sheetViews>
    <sheetView zoomScale="70" zoomScaleNormal="70" workbookViewId="0"/>
  </sheetViews>
  <sheetFormatPr defaultColWidth="8.9140625" defaultRowHeight="20.25" customHeight="1" x14ac:dyDescent="0.2"/>
  <cols>
    <col min="1" max="1" width="23.33203125" style="7" customWidth="1"/>
    <col min="2" max="6" width="20.83203125" style="7" customWidth="1"/>
    <col min="7" max="16384" width="8.9140625" style="7"/>
  </cols>
  <sheetData>
    <row r="1" spans="1:6" s="4" customFormat="1" ht="21" x14ac:dyDescent="0.3">
      <c r="A1" s="8" t="s">
        <v>118</v>
      </c>
    </row>
    <row r="2" spans="1:6" s="4" customFormat="1" ht="13" x14ac:dyDescent="0.2">
      <c r="A2" s="7" t="str">
        <f>有形固定資産の明細!A2</f>
        <v>自治体名：白子町</v>
      </c>
    </row>
    <row r="3" spans="1:6" s="4" customFormat="1" ht="13" x14ac:dyDescent="0.2">
      <c r="A3" s="7" t="str">
        <f>有形固定資産の明細!A3</f>
        <v>年度：令和4年度</v>
      </c>
    </row>
    <row r="4" spans="1:6" s="4" customFormat="1" ht="13" x14ac:dyDescent="0.2">
      <c r="F4" s="6" t="s">
        <v>119</v>
      </c>
    </row>
    <row r="5" spans="1:6" ht="20.25" customHeight="1" x14ac:dyDescent="0.2">
      <c r="A5" s="41" t="s">
        <v>90</v>
      </c>
      <c r="B5" s="43" t="s">
        <v>99</v>
      </c>
      <c r="C5" s="43" t="s">
        <v>117</v>
      </c>
      <c r="D5" s="43"/>
      <c r="E5" s="43"/>
      <c r="F5" s="43"/>
    </row>
    <row r="6" spans="1:6" ht="20.25" customHeight="1" x14ac:dyDescent="0.2">
      <c r="A6" s="41"/>
      <c r="B6" s="43"/>
      <c r="C6" s="43" t="s">
        <v>109</v>
      </c>
      <c r="D6" s="43" t="s">
        <v>116</v>
      </c>
      <c r="E6" s="43" t="s">
        <v>108</v>
      </c>
      <c r="F6" s="43" t="s">
        <v>30</v>
      </c>
    </row>
    <row r="7" spans="1:6" ht="20.25" customHeight="1" thickBot="1" x14ac:dyDescent="0.25">
      <c r="A7" s="42"/>
      <c r="B7" s="44"/>
      <c r="C7" s="44"/>
      <c r="D7" s="44"/>
      <c r="E7" s="44"/>
      <c r="F7" s="44"/>
    </row>
    <row r="8" spans="1:6" ht="20.25" customHeight="1" thickTop="1" x14ac:dyDescent="0.2">
      <c r="A8" s="18" t="s">
        <v>115</v>
      </c>
      <c r="B8" s="22">
        <v>4577681793</v>
      </c>
      <c r="C8" s="22">
        <f>C12-C9-C10</f>
        <v>934929749</v>
      </c>
      <c r="D8" s="22">
        <f t="shared" ref="D8:E8" si="0">D12-D9-D10</f>
        <v>63393000</v>
      </c>
      <c r="E8" s="22">
        <f t="shared" si="0"/>
        <v>3299490987</v>
      </c>
      <c r="F8" s="32">
        <f>B8-C8-D8-E8</f>
        <v>279868057</v>
      </c>
    </row>
    <row r="9" spans="1:6" ht="20.25" customHeight="1" x14ac:dyDescent="0.2">
      <c r="A9" s="18" t="s">
        <v>114</v>
      </c>
      <c r="B9" s="22">
        <v>167585821</v>
      </c>
      <c r="C9" s="22">
        <v>17014000</v>
      </c>
      <c r="D9" s="22">
        <v>93107000</v>
      </c>
      <c r="E9" s="22">
        <f>B9-C9-D9-F9</f>
        <v>57464821</v>
      </c>
      <c r="F9" s="32">
        <v>0</v>
      </c>
    </row>
    <row r="10" spans="1:6" ht="20.25" customHeight="1" x14ac:dyDescent="0.2">
      <c r="A10" s="18" t="s">
        <v>113</v>
      </c>
      <c r="B10" s="22">
        <v>323710188</v>
      </c>
      <c r="C10" s="22">
        <v>0</v>
      </c>
      <c r="D10" s="22">
        <v>0</v>
      </c>
      <c r="E10" s="22">
        <f>B10-C10-D10-F10</f>
        <v>322269188</v>
      </c>
      <c r="F10" s="32">
        <v>1441000</v>
      </c>
    </row>
    <row r="11" spans="1:6" ht="20.25" customHeight="1" x14ac:dyDescent="0.2">
      <c r="A11" s="18" t="s">
        <v>30</v>
      </c>
      <c r="B11" s="32">
        <v>0</v>
      </c>
      <c r="C11" s="32">
        <v>0</v>
      </c>
      <c r="D11" s="32">
        <v>0</v>
      </c>
      <c r="E11" s="32">
        <v>0</v>
      </c>
      <c r="F11" s="32">
        <v>0</v>
      </c>
    </row>
    <row r="12" spans="1:6" ht="20.25" customHeight="1" x14ac:dyDescent="0.2">
      <c r="A12" s="17" t="s">
        <v>10</v>
      </c>
      <c r="B12" s="22">
        <f>SUM(B8:B11)</f>
        <v>5068977802</v>
      </c>
      <c r="C12" s="22">
        <v>951943749</v>
      </c>
      <c r="D12" s="22">
        <v>156500000</v>
      </c>
      <c r="E12" s="22">
        <v>3679224996</v>
      </c>
      <c r="F12" s="32">
        <f>SUM(F8:F11)</f>
        <v>281309057</v>
      </c>
    </row>
  </sheetData>
  <mergeCells count="7">
    <mergeCell ref="A5:A7"/>
    <mergeCell ref="B5:B7"/>
    <mergeCell ref="C5:F5"/>
    <mergeCell ref="C6:C7"/>
    <mergeCell ref="D6:D7"/>
    <mergeCell ref="E6:E7"/>
    <mergeCell ref="F6:F7"/>
  </mergeCells>
  <phoneticPr fontId="5"/>
  <pageMargins left="0.39370078740157483" right="0.39370078740157483" top="0.39370078740157483" bottom="0.39370078740157483" header="0.19685039370078741" footer="0.1968503937007874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B9"/>
  <sheetViews>
    <sheetView zoomScale="70" zoomScaleNormal="70" workbookViewId="0"/>
  </sheetViews>
  <sheetFormatPr defaultColWidth="8.9140625" defaultRowHeight="11" x14ac:dyDescent="0.2"/>
  <cols>
    <col min="1" max="1" width="60.83203125" style="4" customWidth="1"/>
    <col min="2" max="2" width="40.83203125" style="4" customWidth="1"/>
    <col min="3" max="16384" width="8.9140625" style="4"/>
  </cols>
  <sheetData>
    <row r="1" spans="1:2" ht="21" x14ac:dyDescent="0.3">
      <c r="A1" s="8" t="s">
        <v>112</v>
      </c>
    </row>
    <row r="2" spans="1:2" ht="13" x14ac:dyDescent="0.2">
      <c r="A2" s="7" t="str">
        <f>有形固定資産の明細!A2</f>
        <v>自治体名：白子町</v>
      </c>
    </row>
    <row r="3" spans="1:2" ht="13" x14ac:dyDescent="0.2">
      <c r="A3" s="7" t="str">
        <f>有形固定資産の明細!A3</f>
        <v>年度：令和4年度</v>
      </c>
    </row>
    <row r="4" spans="1:2" ht="13" x14ac:dyDescent="0.2">
      <c r="B4" s="6" t="s">
        <v>119</v>
      </c>
    </row>
    <row r="5" spans="1:2" ht="22.5" customHeight="1" x14ac:dyDescent="0.2">
      <c r="A5" s="1" t="s">
        <v>26</v>
      </c>
      <c r="B5" s="1" t="s">
        <v>94</v>
      </c>
    </row>
    <row r="6" spans="1:2" ht="18" customHeight="1" x14ac:dyDescent="0.2">
      <c r="A6" s="5" t="s">
        <v>120</v>
      </c>
      <c r="B6" s="21">
        <v>0</v>
      </c>
    </row>
    <row r="7" spans="1:2" ht="18" customHeight="1" x14ac:dyDescent="0.2">
      <c r="A7" s="5" t="s">
        <v>121</v>
      </c>
      <c r="B7" s="21">
        <v>331505838</v>
      </c>
    </row>
    <row r="8" spans="1:2" ht="18" customHeight="1" x14ac:dyDescent="0.2">
      <c r="A8" s="5" t="s">
        <v>122</v>
      </c>
      <c r="B8" s="21">
        <v>0</v>
      </c>
    </row>
    <row r="9" spans="1:2" ht="18" customHeight="1" x14ac:dyDescent="0.2">
      <c r="A9" s="3" t="s">
        <v>10</v>
      </c>
      <c r="B9" s="21">
        <f>SUM(B6:B8)</f>
        <v>331505838</v>
      </c>
    </row>
  </sheetData>
  <phoneticPr fontId="5"/>
  <pageMargins left="0.39370078740157483" right="0.39370078740157483" top="0.39370078740157483" bottom="0.39370078740157483" header="0.19685039370078741" footer="0.1968503937007874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50DD14-0409-4E62-851F-7FAC1960E0D1}">
  <dimension ref="A1:I23"/>
  <sheetViews>
    <sheetView zoomScale="70" zoomScaleNormal="70" workbookViewId="0"/>
  </sheetViews>
  <sheetFormatPr defaultColWidth="8.9140625" defaultRowHeight="11" x14ac:dyDescent="0.2"/>
  <cols>
    <col min="1" max="1" width="30.83203125" style="4" customWidth="1"/>
    <col min="2" max="10" width="15.83203125" style="4" customWidth="1"/>
    <col min="11" max="16384" width="8.9140625" style="4"/>
  </cols>
  <sheetData>
    <row r="1" spans="1:9" ht="21" x14ac:dyDescent="0.2">
      <c r="A1" s="29" t="s">
        <v>168</v>
      </c>
      <c r="B1" s="29"/>
      <c r="C1" s="29"/>
      <c r="D1" s="29"/>
      <c r="E1" s="29"/>
      <c r="F1" s="29"/>
      <c r="G1" s="29"/>
      <c r="H1" s="29"/>
      <c r="I1" s="29"/>
    </row>
    <row r="2" spans="1:9" ht="13" x14ac:dyDescent="0.2">
      <c r="A2" s="7" t="str">
        <f>有形固定資産の明細!A2</f>
        <v>自治体名：白子町</v>
      </c>
      <c r="B2" s="7"/>
      <c r="C2" s="7"/>
      <c r="D2" s="7"/>
      <c r="E2" s="7"/>
      <c r="F2" s="7"/>
      <c r="G2" s="7"/>
      <c r="H2" s="7"/>
      <c r="I2" s="7"/>
    </row>
    <row r="3" spans="1:9" ht="13" x14ac:dyDescent="0.2">
      <c r="A3" s="7" t="str">
        <f>有形固定資産の明細!A3</f>
        <v>年度：令和4年度</v>
      </c>
      <c r="B3" s="7"/>
      <c r="C3" s="7"/>
      <c r="D3" s="7"/>
      <c r="E3" s="7"/>
      <c r="F3" s="7"/>
      <c r="G3" s="7"/>
      <c r="H3" s="7"/>
      <c r="I3" s="7"/>
    </row>
    <row r="4" spans="1:9" ht="13" x14ac:dyDescent="0.2">
      <c r="A4" s="7"/>
      <c r="B4" s="7"/>
      <c r="C4" s="7"/>
      <c r="D4" s="7"/>
      <c r="E4" s="7"/>
      <c r="F4" s="7"/>
      <c r="G4" s="7"/>
      <c r="H4" s="7"/>
      <c r="I4" s="6" t="s">
        <v>159</v>
      </c>
    </row>
    <row r="5" spans="1:9" ht="22" x14ac:dyDescent="0.2">
      <c r="A5" s="28" t="s">
        <v>90</v>
      </c>
      <c r="B5" s="27" t="s">
        <v>167</v>
      </c>
      <c r="C5" s="28" t="s">
        <v>166</v>
      </c>
      <c r="D5" s="28" t="s">
        <v>165</v>
      </c>
      <c r="E5" s="28" t="s">
        <v>164</v>
      </c>
      <c r="F5" s="28" t="s">
        <v>163</v>
      </c>
      <c r="G5" s="28" t="s">
        <v>162</v>
      </c>
      <c r="H5" s="28" t="s">
        <v>161</v>
      </c>
      <c r="I5" s="28" t="s">
        <v>10</v>
      </c>
    </row>
    <row r="6" spans="1:9" x14ac:dyDescent="0.2">
      <c r="A6" s="5" t="s">
        <v>151</v>
      </c>
      <c r="B6" s="30">
        <v>73448576</v>
      </c>
      <c r="C6" s="30">
        <v>1176665674</v>
      </c>
      <c r="D6" s="30">
        <v>386159856</v>
      </c>
      <c r="E6" s="30">
        <v>1441438930</v>
      </c>
      <c r="F6" s="30">
        <v>1558021352</v>
      </c>
      <c r="G6" s="30">
        <v>4649084</v>
      </c>
      <c r="H6" s="30">
        <v>1095954856</v>
      </c>
      <c r="I6" s="30">
        <v>5736338328</v>
      </c>
    </row>
    <row r="7" spans="1:9" x14ac:dyDescent="0.2">
      <c r="A7" s="5" t="s">
        <v>145</v>
      </c>
      <c r="B7" s="30">
        <v>47901496</v>
      </c>
      <c r="C7" s="30">
        <v>159402910</v>
      </c>
      <c r="D7" s="30">
        <v>222181652</v>
      </c>
      <c r="E7" s="30">
        <v>961830646</v>
      </c>
      <c r="F7" s="30">
        <v>180281114</v>
      </c>
      <c r="G7" s="30">
        <v>0</v>
      </c>
      <c r="H7" s="30">
        <v>484107233</v>
      </c>
      <c r="I7" s="30">
        <v>2055705051</v>
      </c>
    </row>
    <row r="8" spans="1:9" x14ac:dyDescent="0.2">
      <c r="A8" s="5" t="s">
        <v>150</v>
      </c>
      <c r="B8" s="30">
        <v>0</v>
      </c>
      <c r="C8" s="30">
        <v>0</v>
      </c>
      <c r="D8" s="30">
        <v>0</v>
      </c>
      <c r="E8" s="30">
        <v>0</v>
      </c>
      <c r="F8" s="30">
        <v>0</v>
      </c>
      <c r="G8" s="30">
        <v>0</v>
      </c>
      <c r="H8" s="30">
        <v>0</v>
      </c>
      <c r="I8" s="30">
        <v>0</v>
      </c>
    </row>
    <row r="9" spans="1:9" x14ac:dyDescent="0.2">
      <c r="A9" s="5" t="s">
        <v>144</v>
      </c>
      <c r="B9" s="30">
        <v>25547080</v>
      </c>
      <c r="C9" s="30">
        <v>994027197</v>
      </c>
      <c r="D9" s="30">
        <v>163423796</v>
      </c>
      <c r="E9" s="30">
        <v>479608284</v>
      </c>
      <c r="F9" s="30">
        <v>414917940</v>
      </c>
      <c r="G9" s="30">
        <v>4649084</v>
      </c>
      <c r="H9" s="30">
        <v>351209523</v>
      </c>
      <c r="I9" s="30">
        <v>2433382904</v>
      </c>
    </row>
    <row r="10" spans="1:9" x14ac:dyDescent="0.2">
      <c r="A10" s="5" t="s">
        <v>143</v>
      </c>
      <c r="B10" s="30">
        <v>0</v>
      </c>
      <c r="C10" s="30">
        <v>23235567</v>
      </c>
      <c r="D10" s="30">
        <v>554408</v>
      </c>
      <c r="E10" s="30">
        <v>0</v>
      </c>
      <c r="F10" s="30">
        <v>962822298</v>
      </c>
      <c r="G10" s="30">
        <v>0</v>
      </c>
      <c r="H10" s="30">
        <v>251667160</v>
      </c>
      <c r="I10" s="30">
        <v>1238279433</v>
      </c>
    </row>
    <row r="11" spans="1:9" x14ac:dyDescent="0.2">
      <c r="A11" s="5" t="s">
        <v>149</v>
      </c>
      <c r="B11" s="30">
        <v>0</v>
      </c>
      <c r="C11" s="30">
        <v>0</v>
      </c>
      <c r="D11" s="30">
        <v>0</v>
      </c>
      <c r="E11" s="30">
        <v>0</v>
      </c>
      <c r="F11" s="30">
        <v>0</v>
      </c>
      <c r="G11" s="30">
        <v>0</v>
      </c>
      <c r="H11" s="30">
        <v>0</v>
      </c>
      <c r="I11" s="30">
        <v>0</v>
      </c>
    </row>
    <row r="12" spans="1:9" x14ac:dyDescent="0.2">
      <c r="A12" s="5" t="s">
        <v>148</v>
      </c>
      <c r="B12" s="30">
        <v>0</v>
      </c>
      <c r="C12" s="30">
        <v>0</v>
      </c>
      <c r="D12" s="30">
        <v>0</v>
      </c>
      <c r="E12" s="30">
        <v>0</v>
      </c>
      <c r="F12" s="30">
        <v>0</v>
      </c>
      <c r="G12" s="30">
        <v>0</v>
      </c>
      <c r="H12" s="30">
        <v>0</v>
      </c>
      <c r="I12" s="30">
        <v>0</v>
      </c>
    </row>
    <row r="13" spans="1:9" x14ac:dyDescent="0.2">
      <c r="A13" s="5" t="s">
        <v>147</v>
      </c>
      <c r="B13" s="30">
        <v>0</v>
      </c>
      <c r="C13" s="30">
        <v>0</v>
      </c>
      <c r="D13" s="30">
        <v>0</v>
      </c>
      <c r="E13" s="30">
        <v>0</v>
      </c>
      <c r="F13" s="30">
        <v>0</v>
      </c>
      <c r="G13" s="30">
        <v>0</v>
      </c>
      <c r="H13" s="30">
        <v>0</v>
      </c>
      <c r="I13" s="30">
        <v>0</v>
      </c>
    </row>
    <row r="14" spans="1:9" x14ac:dyDescent="0.2">
      <c r="A14" s="5" t="s">
        <v>61</v>
      </c>
      <c r="B14" s="30">
        <v>0</v>
      </c>
      <c r="C14" s="30">
        <v>0</v>
      </c>
      <c r="D14" s="30">
        <v>0</v>
      </c>
      <c r="E14" s="30">
        <v>0</v>
      </c>
      <c r="F14" s="30">
        <v>0</v>
      </c>
      <c r="G14" s="30">
        <v>0</v>
      </c>
      <c r="H14" s="30">
        <v>0</v>
      </c>
      <c r="I14" s="30">
        <v>0</v>
      </c>
    </row>
    <row r="15" spans="1:9" x14ac:dyDescent="0.2">
      <c r="A15" s="5" t="s">
        <v>142</v>
      </c>
      <c r="B15" s="30">
        <v>0</v>
      </c>
      <c r="C15" s="30">
        <v>0</v>
      </c>
      <c r="D15" s="30">
        <v>0</v>
      </c>
      <c r="E15" s="30">
        <v>0</v>
      </c>
      <c r="F15" s="30">
        <v>0</v>
      </c>
      <c r="G15" s="30">
        <v>0</v>
      </c>
      <c r="H15" s="30">
        <v>8970940</v>
      </c>
      <c r="I15" s="30">
        <v>8970940</v>
      </c>
    </row>
    <row r="16" spans="1:9" x14ac:dyDescent="0.2">
      <c r="A16" s="5" t="s">
        <v>146</v>
      </c>
      <c r="B16" s="30">
        <v>5089021832</v>
      </c>
      <c r="C16" s="30">
        <v>1017060</v>
      </c>
      <c r="D16" s="30">
        <v>0</v>
      </c>
      <c r="E16" s="30">
        <v>19170304</v>
      </c>
      <c r="F16" s="30">
        <v>4235981</v>
      </c>
      <c r="G16" s="30">
        <v>0</v>
      </c>
      <c r="H16" s="30">
        <v>18876080</v>
      </c>
      <c r="I16" s="30">
        <v>5132321257</v>
      </c>
    </row>
    <row r="17" spans="1:9" x14ac:dyDescent="0.2">
      <c r="A17" s="5" t="s">
        <v>145</v>
      </c>
      <c r="B17" s="30">
        <v>62083820</v>
      </c>
      <c r="C17" s="30">
        <v>0</v>
      </c>
      <c r="D17" s="30">
        <v>0</v>
      </c>
      <c r="E17" s="30">
        <v>0</v>
      </c>
      <c r="F17" s="30">
        <v>6846</v>
      </c>
      <c r="G17" s="30">
        <v>0</v>
      </c>
      <c r="H17" s="30">
        <v>6858800</v>
      </c>
      <c r="I17" s="30">
        <v>68949466</v>
      </c>
    </row>
    <row r="18" spans="1:9" x14ac:dyDescent="0.2">
      <c r="A18" s="5" t="s">
        <v>144</v>
      </c>
      <c r="B18" s="30">
        <v>609550480</v>
      </c>
      <c r="C18" s="30">
        <v>0</v>
      </c>
      <c r="D18" s="30">
        <v>0</v>
      </c>
      <c r="E18" s="30">
        <v>0</v>
      </c>
      <c r="F18" s="30">
        <v>3070181</v>
      </c>
      <c r="G18" s="30">
        <v>0</v>
      </c>
      <c r="H18" s="30">
        <v>12017280</v>
      </c>
      <c r="I18" s="30">
        <v>624637941</v>
      </c>
    </row>
    <row r="19" spans="1:9" x14ac:dyDescent="0.2">
      <c r="A19" s="5" t="s">
        <v>143</v>
      </c>
      <c r="B19" s="30">
        <v>4407179532</v>
      </c>
      <c r="C19" s="30">
        <v>1017060</v>
      </c>
      <c r="D19" s="30">
        <v>0</v>
      </c>
      <c r="E19" s="30">
        <v>7216304</v>
      </c>
      <c r="F19" s="30">
        <v>1158954</v>
      </c>
      <c r="G19" s="30">
        <v>0</v>
      </c>
      <c r="H19" s="30">
        <v>0</v>
      </c>
      <c r="I19" s="30">
        <v>4416571850</v>
      </c>
    </row>
    <row r="20" spans="1:9" x14ac:dyDescent="0.2">
      <c r="A20" s="5" t="s">
        <v>61</v>
      </c>
      <c r="B20" s="30">
        <v>0</v>
      </c>
      <c r="C20" s="30">
        <v>0</v>
      </c>
      <c r="D20" s="30">
        <v>0</v>
      </c>
      <c r="E20" s="30">
        <v>0</v>
      </c>
      <c r="F20" s="30">
        <v>0</v>
      </c>
      <c r="G20" s="30">
        <v>0</v>
      </c>
      <c r="H20" s="30">
        <v>0</v>
      </c>
      <c r="I20" s="30">
        <v>0</v>
      </c>
    </row>
    <row r="21" spans="1:9" x14ac:dyDescent="0.2">
      <c r="A21" s="5" t="s">
        <v>142</v>
      </c>
      <c r="B21" s="30">
        <v>10208000</v>
      </c>
      <c r="C21" s="30">
        <v>0</v>
      </c>
      <c r="D21" s="30">
        <v>0</v>
      </c>
      <c r="E21" s="30">
        <v>11954000</v>
      </c>
      <c r="F21" s="30">
        <v>0</v>
      </c>
      <c r="G21" s="30">
        <v>0</v>
      </c>
      <c r="H21" s="30">
        <v>0</v>
      </c>
      <c r="I21" s="30">
        <v>22162000</v>
      </c>
    </row>
    <row r="22" spans="1:9" x14ac:dyDescent="0.2">
      <c r="A22" s="5" t="s">
        <v>141</v>
      </c>
      <c r="B22" s="30">
        <v>5967087</v>
      </c>
      <c r="C22" s="30">
        <v>3657621</v>
      </c>
      <c r="D22" s="30">
        <v>6253385</v>
      </c>
      <c r="E22" s="30">
        <v>50962997</v>
      </c>
      <c r="F22" s="30">
        <v>3292484</v>
      </c>
      <c r="G22" s="30">
        <v>0</v>
      </c>
      <c r="H22" s="30">
        <v>17654717</v>
      </c>
      <c r="I22" s="30">
        <v>87788291</v>
      </c>
    </row>
    <row r="23" spans="1:9" x14ac:dyDescent="0.2">
      <c r="A23" s="5" t="s">
        <v>10</v>
      </c>
      <c r="B23" s="30">
        <v>5168437495</v>
      </c>
      <c r="C23" s="30">
        <v>1181340355</v>
      </c>
      <c r="D23" s="30">
        <v>392413241</v>
      </c>
      <c r="E23" s="30">
        <v>1511572231</v>
      </c>
      <c r="F23" s="30">
        <v>1565549817</v>
      </c>
      <c r="G23" s="30">
        <v>4649084</v>
      </c>
      <c r="H23" s="30">
        <v>1132485653</v>
      </c>
      <c r="I23" s="30">
        <v>10956447876</v>
      </c>
    </row>
  </sheetData>
  <phoneticPr fontId="5"/>
  <pageMargins left="0.39370078740157483" right="0.39370078740157483" top="0.39370078740157483" bottom="0.39370078740157483" header="0.19685039370078741" footer="0.1968503937007874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31"/>
  <sheetViews>
    <sheetView zoomScale="70" zoomScaleNormal="70" workbookViewId="0"/>
  </sheetViews>
  <sheetFormatPr defaultColWidth="8.9140625" defaultRowHeight="11" x14ac:dyDescent="0.2"/>
  <cols>
    <col min="1" max="1" width="30.58203125" style="4" customWidth="1"/>
    <col min="2" max="11" width="15.33203125" style="4" customWidth="1"/>
    <col min="12" max="16384" width="8.9140625" style="4"/>
  </cols>
  <sheetData>
    <row r="1" spans="1:11" ht="21" x14ac:dyDescent="0.3">
      <c r="A1" s="8" t="s">
        <v>0</v>
      </c>
    </row>
    <row r="2" spans="1:11" ht="13" x14ac:dyDescent="0.2">
      <c r="A2" s="7" t="str">
        <f>有形固定資産の明細!A2</f>
        <v>自治体名：白子町</v>
      </c>
    </row>
    <row r="3" spans="1:11" ht="13" x14ac:dyDescent="0.2">
      <c r="A3" s="7" t="str">
        <f>有形固定資産の明細!A3</f>
        <v>年度：令和4年度</v>
      </c>
    </row>
    <row r="5" spans="1:11" ht="13" x14ac:dyDescent="0.2">
      <c r="A5" s="12" t="s">
        <v>1</v>
      </c>
      <c r="H5" s="6" t="s">
        <v>119</v>
      </c>
    </row>
    <row r="6" spans="1:11" ht="37.5" customHeight="1" x14ac:dyDescent="0.2">
      <c r="A6" s="1" t="s">
        <v>2</v>
      </c>
      <c r="B6" s="2" t="s">
        <v>3</v>
      </c>
      <c r="C6" s="2" t="s">
        <v>4</v>
      </c>
      <c r="D6" s="2" t="s">
        <v>5</v>
      </c>
      <c r="E6" s="2" t="s">
        <v>6</v>
      </c>
      <c r="F6" s="2" t="s">
        <v>7</v>
      </c>
      <c r="G6" s="2" t="s">
        <v>8</v>
      </c>
      <c r="H6" s="2" t="s">
        <v>9</v>
      </c>
    </row>
    <row r="7" spans="1:11" ht="18" customHeight="1" x14ac:dyDescent="0.2">
      <c r="A7" s="9" t="s">
        <v>171</v>
      </c>
      <c r="B7" s="21"/>
      <c r="C7" s="21"/>
      <c r="D7" s="21">
        <v>200000</v>
      </c>
      <c r="E7" s="21"/>
      <c r="F7" s="21">
        <v>200000</v>
      </c>
      <c r="G7" s="31">
        <f>D7-F7</f>
        <v>0</v>
      </c>
      <c r="H7" s="21">
        <f>F7</f>
        <v>200000</v>
      </c>
    </row>
    <row r="8" spans="1:11" ht="18" customHeight="1" x14ac:dyDescent="0.2">
      <c r="A8" s="3" t="s">
        <v>10</v>
      </c>
      <c r="B8" s="21">
        <f>SUM(B7:B7)</f>
        <v>0</v>
      </c>
      <c r="C8" s="21">
        <f>SUM(C7:C7)</f>
        <v>0</v>
      </c>
      <c r="D8" s="21">
        <f>SUM(D7:D7)</f>
        <v>200000</v>
      </c>
      <c r="E8" s="21">
        <f>SUM(E7:E7)</f>
        <v>0</v>
      </c>
      <c r="F8" s="21">
        <f>SUM(F7:F7)</f>
        <v>200000</v>
      </c>
      <c r="G8" s="31">
        <f>SUM(G7:G7)</f>
        <v>0</v>
      </c>
      <c r="H8" s="21">
        <f>SUM(H7:H7)</f>
        <v>200000</v>
      </c>
    </row>
    <row r="10" spans="1:11" ht="13" x14ac:dyDescent="0.2">
      <c r="A10" s="12" t="s">
        <v>11</v>
      </c>
      <c r="J10" s="6" t="s">
        <v>119</v>
      </c>
    </row>
    <row r="11" spans="1:11" ht="37.5" customHeight="1" x14ac:dyDescent="0.2">
      <c r="A11" s="1" t="s">
        <v>12</v>
      </c>
      <c r="B11" s="2" t="s">
        <v>13</v>
      </c>
      <c r="C11" s="2" t="s">
        <v>14</v>
      </c>
      <c r="D11" s="2" t="s">
        <v>15</v>
      </c>
      <c r="E11" s="2" t="s">
        <v>16</v>
      </c>
      <c r="F11" s="2" t="s">
        <v>17</v>
      </c>
      <c r="G11" s="2" t="s">
        <v>18</v>
      </c>
      <c r="H11" s="2" t="s">
        <v>19</v>
      </c>
      <c r="I11" s="2" t="s">
        <v>20</v>
      </c>
      <c r="J11" s="2" t="s">
        <v>9</v>
      </c>
    </row>
    <row r="12" spans="1:11" ht="18" customHeight="1" x14ac:dyDescent="0.2">
      <c r="A12" s="9" t="s">
        <v>172</v>
      </c>
      <c r="B12" s="21">
        <v>629537000</v>
      </c>
      <c r="C12" s="21">
        <v>68510852345</v>
      </c>
      <c r="D12" s="21">
        <v>20085246829</v>
      </c>
      <c r="E12" s="31">
        <f>C12-D12</f>
        <v>48425605516</v>
      </c>
      <c r="F12" s="21">
        <v>47441456330</v>
      </c>
      <c r="G12" s="25">
        <f>IFERROR(B12/F12,0)</f>
        <v>1.3269765489933054E-2</v>
      </c>
      <c r="H12" s="31">
        <f>ROUNDDOWN(E12*G12,0)</f>
        <v>642596428</v>
      </c>
      <c r="I12" s="21">
        <f>IF(H12&gt;0,IF(B12*0.7&gt;H12,B12-H12,0),0)</f>
        <v>0</v>
      </c>
      <c r="J12" s="21">
        <f>B12</f>
        <v>629537000</v>
      </c>
    </row>
    <row r="13" spans="1:11" ht="18" customHeight="1" x14ac:dyDescent="0.2">
      <c r="A13" s="3" t="s">
        <v>10</v>
      </c>
      <c r="B13" s="21">
        <f>SUM(B12:B12)</f>
        <v>629537000</v>
      </c>
      <c r="C13" s="21">
        <f>SUM(C12:C12)</f>
        <v>68510852345</v>
      </c>
      <c r="D13" s="21">
        <f>SUM(D12:D12)</f>
        <v>20085246829</v>
      </c>
      <c r="E13" s="31">
        <f>SUM(E12:E12)</f>
        <v>48425605516</v>
      </c>
      <c r="F13" s="21">
        <f>SUM(F12:F12)</f>
        <v>47441456330</v>
      </c>
      <c r="G13" s="26" t="s">
        <v>137</v>
      </c>
      <c r="H13" s="31">
        <f>SUM(H12:H12)</f>
        <v>642596428</v>
      </c>
      <c r="I13" s="21">
        <f>SUM(I12:I12)</f>
        <v>0</v>
      </c>
      <c r="J13" s="21">
        <f>SUM(J12:J12)</f>
        <v>629537000</v>
      </c>
    </row>
    <row r="15" spans="1:11" ht="13" x14ac:dyDescent="0.2">
      <c r="A15" s="12" t="s">
        <v>21</v>
      </c>
      <c r="K15" s="6" t="s">
        <v>119</v>
      </c>
    </row>
    <row r="16" spans="1:11" ht="37.5" customHeight="1" x14ac:dyDescent="0.2">
      <c r="A16" s="1" t="s">
        <v>12</v>
      </c>
      <c r="B16" s="2" t="s">
        <v>22</v>
      </c>
      <c r="C16" s="2" t="s">
        <v>14</v>
      </c>
      <c r="D16" s="2" t="s">
        <v>15</v>
      </c>
      <c r="E16" s="2" t="s">
        <v>16</v>
      </c>
      <c r="F16" s="2" t="s">
        <v>17</v>
      </c>
      <c r="G16" s="2" t="s">
        <v>18</v>
      </c>
      <c r="H16" s="2" t="s">
        <v>19</v>
      </c>
      <c r="I16" s="2" t="s">
        <v>23</v>
      </c>
      <c r="J16" s="2" t="s">
        <v>24</v>
      </c>
      <c r="K16" s="2" t="s">
        <v>9</v>
      </c>
    </row>
    <row r="17" spans="1:11" ht="18" customHeight="1" x14ac:dyDescent="0.2">
      <c r="A17" s="9" t="s">
        <v>173</v>
      </c>
      <c r="B17" s="21">
        <v>2362000</v>
      </c>
      <c r="C17" s="21"/>
      <c r="D17" s="21"/>
      <c r="E17" s="31">
        <f>C17-D17</f>
        <v>0</v>
      </c>
      <c r="F17" s="21"/>
      <c r="G17" s="25">
        <f>IFERROR(B17/F17,0)</f>
        <v>0</v>
      </c>
      <c r="H17" s="31">
        <f>ROUNDDOWN(E17*G17,0)</f>
        <v>0</v>
      </c>
      <c r="I17" s="21">
        <f>IF(H17&gt;0,IF(B17*0.7&gt;H17,B17-H17,0),0)</f>
        <v>0</v>
      </c>
      <c r="J17" s="21">
        <f>B17-I17</f>
        <v>2362000</v>
      </c>
      <c r="K17" s="21">
        <f>B17</f>
        <v>2362000</v>
      </c>
    </row>
    <row r="18" spans="1:11" ht="18" customHeight="1" x14ac:dyDescent="0.2">
      <c r="A18" s="9" t="s">
        <v>174</v>
      </c>
      <c r="B18" s="21">
        <v>55000</v>
      </c>
      <c r="C18" s="21"/>
      <c r="D18" s="21"/>
      <c r="E18" s="31">
        <f t="shared" ref="E18:E30" si="0">C18-D18</f>
        <v>0</v>
      </c>
      <c r="F18" s="21"/>
      <c r="G18" s="25">
        <f t="shared" ref="G18:G30" si="1">IFERROR(B18/F18,0)</f>
        <v>0</v>
      </c>
      <c r="H18" s="31">
        <f t="shared" ref="H18:H30" si="2">ROUNDDOWN(E18*G18,0)</f>
        <v>0</v>
      </c>
      <c r="I18" s="21">
        <f t="shared" ref="I18:I30" si="3">IF(H18&gt;0,IF(B18*0.7&gt;H18,B18-H18,0),0)</f>
        <v>0</v>
      </c>
      <c r="J18" s="21">
        <f t="shared" ref="J18:J30" si="4">B18-I18</f>
        <v>55000</v>
      </c>
      <c r="K18" s="21">
        <f t="shared" ref="K18:K30" si="5">B18</f>
        <v>55000</v>
      </c>
    </row>
    <row r="19" spans="1:11" ht="18" customHeight="1" x14ac:dyDescent="0.2">
      <c r="A19" s="9" t="s">
        <v>175</v>
      </c>
      <c r="B19" s="21">
        <v>262000</v>
      </c>
      <c r="C19" s="21"/>
      <c r="D19" s="21"/>
      <c r="E19" s="31">
        <f t="shared" si="0"/>
        <v>0</v>
      </c>
      <c r="F19" s="21"/>
      <c r="G19" s="25">
        <f t="shared" si="1"/>
        <v>0</v>
      </c>
      <c r="H19" s="31">
        <f t="shared" si="2"/>
        <v>0</v>
      </c>
      <c r="I19" s="21">
        <f t="shared" si="3"/>
        <v>0</v>
      </c>
      <c r="J19" s="21">
        <f t="shared" si="4"/>
        <v>262000</v>
      </c>
      <c r="K19" s="21">
        <f t="shared" si="5"/>
        <v>262000</v>
      </c>
    </row>
    <row r="20" spans="1:11" ht="18" customHeight="1" x14ac:dyDescent="0.2">
      <c r="A20" s="9" t="s">
        <v>176</v>
      </c>
      <c r="B20" s="21">
        <v>829000</v>
      </c>
      <c r="C20" s="21"/>
      <c r="D20" s="21"/>
      <c r="E20" s="31">
        <f t="shared" si="0"/>
        <v>0</v>
      </c>
      <c r="F20" s="21"/>
      <c r="G20" s="25">
        <f t="shared" si="1"/>
        <v>0</v>
      </c>
      <c r="H20" s="31">
        <f t="shared" si="2"/>
        <v>0</v>
      </c>
      <c r="I20" s="21">
        <f t="shared" si="3"/>
        <v>0</v>
      </c>
      <c r="J20" s="21">
        <f t="shared" si="4"/>
        <v>829000</v>
      </c>
      <c r="K20" s="21">
        <f t="shared" si="5"/>
        <v>829000</v>
      </c>
    </row>
    <row r="21" spans="1:11" ht="18" customHeight="1" x14ac:dyDescent="0.2">
      <c r="A21" s="9" t="s">
        <v>177</v>
      </c>
      <c r="B21" s="21">
        <v>1870000</v>
      </c>
      <c r="C21" s="21"/>
      <c r="D21" s="21"/>
      <c r="E21" s="31">
        <f t="shared" ref="E21:E24" si="6">C21-D21</f>
        <v>0</v>
      </c>
      <c r="F21" s="21"/>
      <c r="G21" s="25">
        <f t="shared" ref="G21:G24" si="7">IFERROR(B21/F21,0)</f>
        <v>0</v>
      </c>
      <c r="H21" s="31">
        <f t="shared" ref="H21:H24" si="8">ROUNDDOWN(E21*G21,0)</f>
        <v>0</v>
      </c>
      <c r="I21" s="21">
        <f t="shared" ref="I21:I24" si="9">IF(H21&gt;0,IF(B21*0.7&gt;H21,B21-H21,0),0)</f>
        <v>0</v>
      </c>
      <c r="J21" s="21">
        <f t="shared" ref="J21:J24" si="10">B21-I21</f>
        <v>1870000</v>
      </c>
      <c r="K21" s="21">
        <f t="shared" ref="K21:K24" si="11">B21</f>
        <v>1870000</v>
      </c>
    </row>
    <row r="22" spans="1:11" ht="18" customHeight="1" x14ac:dyDescent="0.2">
      <c r="A22" s="9" t="s">
        <v>178</v>
      </c>
      <c r="B22" s="21">
        <v>493000</v>
      </c>
      <c r="C22" s="21"/>
      <c r="D22" s="21"/>
      <c r="E22" s="31">
        <f t="shared" si="6"/>
        <v>0</v>
      </c>
      <c r="F22" s="21"/>
      <c r="G22" s="25">
        <f t="shared" si="7"/>
        <v>0</v>
      </c>
      <c r="H22" s="31">
        <f t="shared" si="8"/>
        <v>0</v>
      </c>
      <c r="I22" s="21">
        <f t="shared" si="9"/>
        <v>0</v>
      </c>
      <c r="J22" s="21">
        <f t="shared" si="10"/>
        <v>493000</v>
      </c>
      <c r="K22" s="21">
        <f t="shared" si="11"/>
        <v>493000</v>
      </c>
    </row>
    <row r="23" spans="1:11" ht="18" customHeight="1" x14ac:dyDescent="0.2">
      <c r="A23" s="9" t="s">
        <v>179</v>
      </c>
      <c r="B23" s="21">
        <v>8300000</v>
      </c>
      <c r="C23" s="21"/>
      <c r="D23" s="21"/>
      <c r="E23" s="31">
        <f t="shared" si="6"/>
        <v>0</v>
      </c>
      <c r="F23" s="21"/>
      <c r="G23" s="25">
        <f t="shared" si="7"/>
        <v>0</v>
      </c>
      <c r="H23" s="31">
        <f t="shared" si="8"/>
        <v>0</v>
      </c>
      <c r="I23" s="21">
        <f t="shared" si="9"/>
        <v>0</v>
      </c>
      <c r="J23" s="21">
        <f t="shared" si="10"/>
        <v>8300000</v>
      </c>
      <c r="K23" s="21">
        <f t="shared" si="11"/>
        <v>8300000</v>
      </c>
    </row>
    <row r="24" spans="1:11" ht="18" customHeight="1" x14ac:dyDescent="0.2">
      <c r="A24" s="9" t="s">
        <v>180</v>
      </c>
      <c r="B24" s="21">
        <v>900000</v>
      </c>
      <c r="C24" s="21"/>
      <c r="D24" s="21"/>
      <c r="E24" s="31">
        <f t="shared" si="6"/>
        <v>0</v>
      </c>
      <c r="F24" s="21"/>
      <c r="G24" s="25">
        <f t="shared" si="7"/>
        <v>0</v>
      </c>
      <c r="H24" s="31">
        <f t="shared" si="8"/>
        <v>0</v>
      </c>
      <c r="I24" s="21">
        <f t="shared" si="9"/>
        <v>0</v>
      </c>
      <c r="J24" s="21">
        <f t="shared" si="10"/>
        <v>900000</v>
      </c>
      <c r="K24" s="21">
        <f t="shared" si="11"/>
        <v>900000</v>
      </c>
    </row>
    <row r="25" spans="1:11" ht="18" customHeight="1" x14ac:dyDescent="0.2">
      <c r="A25" s="9" t="s">
        <v>181</v>
      </c>
      <c r="B25" s="21">
        <v>185000</v>
      </c>
      <c r="C25" s="21"/>
      <c r="D25" s="21"/>
      <c r="E25" s="31">
        <f t="shared" si="0"/>
        <v>0</v>
      </c>
      <c r="F25" s="21"/>
      <c r="G25" s="25">
        <f t="shared" si="1"/>
        <v>0</v>
      </c>
      <c r="H25" s="31">
        <f t="shared" si="2"/>
        <v>0</v>
      </c>
      <c r="I25" s="21">
        <f t="shared" si="3"/>
        <v>0</v>
      </c>
      <c r="J25" s="21">
        <f t="shared" si="4"/>
        <v>185000</v>
      </c>
      <c r="K25" s="21">
        <f t="shared" si="5"/>
        <v>185000</v>
      </c>
    </row>
    <row r="26" spans="1:11" ht="18" customHeight="1" x14ac:dyDescent="0.2">
      <c r="A26" s="9" t="s">
        <v>182</v>
      </c>
      <c r="B26" s="21">
        <v>1000000</v>
      </c>
      <c r="C26" s="21"/>
      <c r="D26" s="21"/>
      <c r="E26" s="31">
        <f t="shared" si="0"/>
        <v>0</v>
      </c>
      <c r="F26" s="21"/>
      <c r="G26" s="25">
        <f t="shared" si="1"/>
        <v>0</v>
      </c>
      <c r="H26" s="31">
        <f t="shared" si="2"/>
        <v>0</v>
      </c>
      <c r="I26" s="21">
        <f t="shared" si="3"/>
        <v>0</v>
      </c>
      <c r="J26" s="21">
        <f t="shared" si="4"/>
        <v>1000000</v>
      </c>
      <c r="K26" s="21">
        <f t="shared" si="5"/>
        <v>1000000</v>
      </c>
    </row>
    <row r="27" spans="1:11" ht="18" customHeight="1" x14ac:dyDescent="0.2">
      <c r="A27" s="9" t="s">
        <v>183</v>
      </c>
      <c r="B27" s="21">
        <v>1141000</v>
      </c>
      <c r="C27" s="21"/>
      <c r="D27" s="21"/>
      <c r="E27" s="31">
        <f t="shared" si="0"/>
        <v>0</v>
      </c>
      <c r="F27" s="21"/>
      <c r="G27" s="25">
        <f t="shared" si="1"/>
        <v>0</v>
      </c>
      <c r="H27" s="31">
        <f t="shared" si="2"/>
        <v>0</v>
      </c>
      <c r="I27" s="21">
        <f t="shared" si="3"/>
        <v>0</v>
      </c>
      <c r="J27" s="21">
        <f t="shared" si="4"/>
        <v>1141000</v>
      </c>
      <c r="K27" s="21">
        <f t="shared" si="5"/>
        <v>1141000</v>
      </c>
    </row>
    <row r="28" spans="1:11" ht="18" customHeight="1" x14ac:dyDescent="0.2">
      <c r="A28" s="9" t="s">
        <v>184</v>
      </c>
      <c r="B28" s="21">
        <v>1000000</v>
      </c>
      <c r="C28" s="21"/>
      <c r="D28" s="21"/>
      <c r="E28" s="31">
        <f t="shared" si="0"/>
        <v>0</v>
      </c>
      <c r="F28" s="21"/>
      <c r="G28" s="25">
        <f t="shared" si="1"/>
        <v>0</v>
      </c>
      <c r="H28" s="31">
        <f t="shared" si="2"/>
        <v>0</v>
      </c>
      <c r="I28" s="21">
        <f t="shared" si="3"/>
        <v>0</v>
      </c>
      <c r="J28" s="21">
        <f t="shared" si="4"/>
        <v>1000000</v>
      </c>
      <c r="K28" s="21">
        <f t="shared" si="5"/>
        <v>1000000</v>
      </c>
    </row>
    <row r="29" spans="1:11" ht="18" customHeight="1" x14ac:dyDescent="0.2">
      <c r="A29" s="9" t="s">
        <v>185</v>
      </c>
      <c r="B29" s="21">
        <v>150000</v>
      </c>
      <c r="C29" s="21"/>
      <c r="D29" s="21"/>
      <c r="E29" s="31">
        <f t="shared" si="0"/>
        <v>0</v>
      </c>
      <c r="F29" s="21"/>
      <c r="G29" s="25">
        <f t="shared" si="1"/>
        <v>0</v>
      </c>
      <c r="H29" s="31">
        <f t="shared" si="2"/>
        <v>0</v>
      </c>
      <c r="I29" s="21">
        <f t="shared" si="3"/>
        <v>0</v>
      </c>
      <c r="J29" s="21">
        <f t="shared" si="4"/>
        <v>150000</v>
      </c>
      <c r="K29" s="21">
        <f t="shared" si="5"/>
        <v>150000</v>
      </c>
    </row>
    <row r="30" spans="1:11" ht="18" customHeight="1" x14ac:dyDescent="0.2">
      <c r="A30" s="9" t="s">
        <v>186</v>
      </c>
      <c r="B30" s="21">
        <v>400000</v>
      </c>
      <c r="C30" s="21"/>
      <c r="D30" s="21"/>
      <c r="E30" s="31">
        <f t="shared" si="0"/>
        <v>0</v>
      </c>
      <c r="F30" s="21"/>
      <c r="G30" s="25">
        <f t="shared" si="1"/>
        <v>0</v>
      </c>
      <c r="H30" s="31">
        <f t="shared" si="2"/>
        <v>0</v>
      </c>
      <c r="I30" s="21">
        <f t="shared" si="3"/>
        <v>0</v>
      </c>
      <c r="J30" s="21">
        <f t="shared" si="4"/>
        <v>400000</v>
      </c>
      <c r="K30" s="21">
        <f t="shared" si="5"/>
        <v>400000</v>
      </c>
    </row>
    <row r="31" spans="1:11" ht="18" customHeight="1" x14ac:dyDescent="0.2">
      <c r="A31" s="3" t="s">
        <v>10</v>
      </c>
      <c r="B31" s="21">
        <f>SUM(B17:B30)</f>
        <v>18947000</v>
      </c>
      <c r="C31" s="21">
        <f t="shared" ref="C31:K31" si="12">SUM(C17:C30)</f>
        <v>0</v>
      </c>
      <c r="D31" s="21">
        <f t="shared" si="12"/>
        <v>0</v>
      </c>
      <c r="E31" s="31">
        <f t="shared" si="12"/>
        <v>0</v>
      </c>
      <c r="F31" s="21">
        <f t="shared" si="12"/>
        <v>0</v>
      </c>
      <c r="G31" s="26" t="s">
        <v>137</v>
      </c>
      <c r="H31" s="31">
        <f t="shared" si="12"/>
        <v>0</v>
      </c>
      <c r="I31" s="21">
        <f t="shared" si="12"/>
        <v>0</v>
      </c>
      <c r="J31" s="21">
        <f t="shared" si="12"/>
        <v>18947000</v>
      </c>
      <c r="K31" s="21">
        <f t="shared" si="12"/>
        <v>18947000</v>
      </c>
    </row>
  </sheetData>
  <phoneticPr fontId="5"/>
  <pageMargins left="0.39370078740157483" right="0.39370078740157483" top="0.39370078740157483" bottom="0.39370078740157483" header="0.19685039370078741" footer="0.1968503937007874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5"/>
  <sheetViews>
    <sheetView zoomScale="70" zoomScaleNormal="70" workbookViewId="0"/>
  </sheetViews>
  <sheetFormatPr defaultColWidth="8.9140625" defaultRowHeight="11" x14ac:dyDescent="0.2"/>
  <cols>
    <col min="1" max="1" width="30.58203125" style="4" customWidth="1"/>
    <col min="2" max="7" width="19.83203125" style="4" customWidth="1"/>
    <col min="8" max="16384" width="8.9140625" style="4"/>
  </cols>
  <sheetData>
    <row r="1" spans="1:7" ht="21" x14ac:dyDescent="0.3">
      <c r="A1" s="8" t="s">
        <v>25</v>
      </c>
    </row>
    <row r="2" spans="1:7" ht="13" x14ac:dyDescent="0.2">
      <c r="A2" s="7" t="str">
        <f>有形固定資産の明細!A2</f>
        <v>自治体名：白子町</v>
      </c>
    </row>
    <row r="3" spans="1:7" ht="13" x14ac:dyDescent="0.2">
      <c r="A3" s="7" t="str">
        <f>有形固定資産の明細!A3</f>
        <v>年度：令和4年度</v>
      </c>
    </row>
    <row r="4" spans="1:7" ht="13" x14ac:dyDescent="0.2">
      <c r="G4" s="6" t="s">
        <v>119</v>
      </c>
    </row>
    <row r="5" spans="1:7" ht="22.5" customHeight="1" x14ac:dyDescent="0.2">
      <c r="A5" s="1" t="s">
        <v>26</v>
      </c>
      <c r="B5" s="1" t="s">
        <v>27</v>
      </c>
      <c r="C5" s="1" t="s">
        <v>28</v>
      </c>
      <c r="D5" s="1" t="s">
        <v>29</v>
      </c>
      <c r="E5" s="1" t="s">
        <v>30</v>
      </c>
      <c r="F5" s="2" t="s">
        <v>31</v>
      </c>
      <c r="G5" s="2" t="s">
        <v>9</v>
      </c>
    </row>
    <row r="6" spans="1:7" ht="18" customHeight="1" x14ac:dyDescent="0.2">
      <c r="A6" s="9" t="s">
        <v>187</v>
      </c>
      <c r="B6" s="21">
        <v>1341737000</v>
      </c>
      <c r="C6" s="21"/>
      <c r="D6" s="21"/>
      <c r="E6" s="21"/>
      <c r="F6" s="21">
        <f>SUM(B6:E6)</f>
        <v>1341737000</v>
      </c>
      <c r="G6" s="21">
        <f>F6</f>
        <v>1341737000</v>
      </c>
    </row>
    <row r="7" spans="1:7" ht="18" customHeight="1" x14ac:dyDescent="0.2">
      <c r="A7" s="9" t="s">
        <v>188</v>
      </c>
      <c r="B7" s="21">
        <v>95756000</v>
      </c>
      <c r="C7" s="21"/>
      <c r="D7" s="21"/>
      <c r="E7" s="21"/>
      <c r="F7" s="21">
        <f t="shared" ref="F7:F14" si="0">SUM(B7:E7)</f>
        <v>95756000</v>
      </c>
      <c r="G7" s="21">
        <f t="shared" ref="G7:G14" si="1">F7</f>
        <v>95756000</v>
      </c>
    </row>
    <row r="8" spans="1:7" ht="18" customHeight="1" x14ac:dyDescent="0.2">
      <c r="A8" s="9" t="s">
        <v>189</v>
      </c>
      <c r="B8" s="21">
        <v>198511000</v>
      </c>
      <c r="C8" s="21"/>
      <c r="D8" s="21"/>
      <c r="E8" s="21"/>
      <c r="F8" s="21">
        <f t="shared" si="0"/>
        <v>198511000</v>
      </c>
      <c r="G8" s="21">
        <f t="shared" si="1"/>
        <v>198511000</v>
      </c>
    </row>
    <row r="9" spans="1:7" ht="18" customHeight="1" x14ac:dyDescent="0.2">
      <c r="A9" s="9" t="s">
        <v>190</v>
      </c>
      <c r="B9" s="21">
        <v>27721000</v>
      </c>
      <c r="C9" s="21"/>
      <c r="D9" s="21"/>
      <c r="E9" s="21"/>
      <c r="F9" s="21">
        <f t="shared" si="0"/>
        <v>27721000</v>
      </c>
      <c r="G9" s="21">
        <f t="shared" si="1"/>
        <v>27721000</v>
      </c>
    </row>
    <row r="10" spans="1:7" ht="18" customHeight="1" x14ac:dyDescent="0.2">
      <c r="A10" s="9" t="s">
        <v>191</v>
      </c>
      <c r="B10" s="21">
        <v>100938000</v>
      </c>
      <c r="C10" s="21"/>
      <c r="D10" s="21"/>
      <c r="E10" s="21"/>
      <c r="F10" s="21">
        <f t="shared" si="0"/>
        <v>100938000</v>
      </c>
      <c r="G10" s="21">
        <f t="shared" si="1"/>
        <v>100938000</v>
      </c>
    </row>
    <row r="11" spans="1:7" ht="18" customHeight="1" x14ac:dyDescent="0.2">
      <c r="A11" s="9" t="s">
        <v>192</v>
      </c>
      <c r="B11" s="21">
        <v>202086844</v>
      </c>
      <c r="C11" s="21"/>
      <c r="D11" s="21"/>
      <c r="E11" s="21"/>
      <c r="F11" s="21">
        <f t="shared" si="0"/>
        <v>202086844</v>
      </c>
      <c r="G11" s="21">
        <f t="shared" si="1"/>
        <v>202086844</v>
      </c>
    </row>
    <row r="12" spans="1:7" ht="18" customHeight="1" x14ac:dyDescent="0.2">
      <c r="A12" s="9" t="s">
        <v>193</v>
      </c>
      <c r="B12" s="21">
        <v>60419803</v>
      </c>
      <c r="C12" s="21"/>
      <c r="D12" s="21"/>
      <c r="E12" s="21"/>
      <c r="F12" s="21">
        <f t="shared" si="0"/>
        <v>60419803</v>
      </c>
      <c r="G12" s="21">
        <f t="shared" si="1"/>
        <v>60419803</v>
      </c>
    </row>
    <row r="13" spans="1:7" ht="18" customHeight="1" x14ac:dyDescent="0.2">
      <c r="A13" s="9" t="s">
        <v>194</v>
      </c>
      <c r="B13" s="21">
        <v>447588384</v>
      </c>
      <c r="C13" s="21"/>
      <c r="D13" s="21"/>
      <c r="E13" s="21"/>
      <c r="F13" s="21">
        <f t="shared" si="0"/>
        <v>447588384</v>
      </c>
      <c r="G13" s="21">
        <f t="shared" si="1"/>
        <v>447588384</v>
      </c>
    </row>
    <row r="14" spans="1:7" ht="18" customHeight="1" x14ac:dyDescent="0.2">
      <c r="A14" s="9" t="s">
        <v>195</v>
      </c>
      <c r="B14" s="21">
        <v>3288221</v>
      </c>
      <c r="C14" s="21"/>
      <c r="D14" s="21"/>
      <c r="E14" s="21"/>
      <c r="F14" s="21">
        <f t="shared" si="0"/>
        <v>3288221</v>
      </c>
      <c r="G14" s="21">
        <f t="shared" si="1"/>
        <v>3288221</v>
      </c>
    </row>
    <row r="15" spans="1:7" ht="18" customHeight="1" x14ac:dyDescent="0.2">
      <c r="A15" s="3" t="s">
        <v>10</v>
      </c>
      <c r="B15" s="21">
        <f>SUM(B6:B14)</f>
        <v>2478046252</v>
      </c>
      <c r="C15" s="21">
        <f>SUM(C6:C14)</f>
        <v>0</v>
      </c>
      <c r="D15" s="21">
        <f>SUM(D6:D14)</f>
        <v>0</v>
      </c>
      <c r="E15" s="21">
        <f>SUM(E6:E14)</f>
        <v>0</v>
      </c>
      <c r="F15" s="21">
        <f>SUM(F6:F14)</f>
        <v>2478046252</v>
      </c>
      <c r="G15" s="21">
        <f>SUM(G6:G14)</f>
        <v>2478046252</v>
      </c>
    </row>
  </sheetData>
  <phoneticPr fontId="5"/>
  <pageMargins left="0.39370078740157483" right="0.39370078740157483" top="0.39370078740157483" bottom="0.39370078740157483" header="0.19685039370078741" footer="0.1968503937007874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8"/>
  <sheetViews>
    <sheetView zoomScale="70" zoomScaleNormal="70" workbookViewId="0"/>
  </sheetViews>
  <sheetFormatPr defaultColWidth="8.9140625" defaultRowHeight="11" x14ac:dyDescent="0.2"/>
  <cols>
    <col min="1" max="1" width="30.83203125" style="4" customWidth="1"/>
    <col min="2" max="6" width="19.83203125" style="4" customWidth="1"/>
    <col min="7" max="16384" width="8.9140625" style="4"/>
  </cols>
  <sheetData>
    <row r="1" spans="1:6" ht="21" x14ac:dyDescent="0.3">
      <c r="A1" s="8" t="s">
        <v>32</v>
      </c>
    </row>
    <row r="2" spans="1:6" ht="13" x14ac:dyDescent="0.2">
      <c r="A2" s="7" t="str">
        <f>有形固定資産の明細!A2</f>
        <v>自治体名：白子町</v>
      </c>
    </row>
    <row r="3" spans="1:6" ht="13" x14ac:dyDescent="0.2">
      <c r="A3" s="7" t="str">
        <f>有形固定資産の明細!A3</f>
        <v>年度：令和4年度</v>
      </c>
    </row>
    <row r="4" spans="1:6" ht="13" x14ac:dyDescent="0.2">
      <c r="F4" s="6" t="s">
        <v>119</v>
      </c>
    </row>
    <row r="5" spans="1:6" ht="22.5" customHeight="1" x14ac:dyDescent="0.2">
      <c r="A5" s="33" t="s">
        <v>33</v>
      </c>
      <c r="B5" s="33" t="s">
        <v>34</v>
      </c>
      <c r="C5" s="33"/>
      <c r="D5" s="33" t="s">
        <v>35</v>
      </c>
      <c r="E5" s="33"/>
      <c r="F5" s="34" t="s">
        <v>36</v>
      </c>
    </row>
    <row r="6" spans="1:6" ht="22.5" customHeight="1" x14ac:dyDescent="0.2">
      <c r="A6" s="33"/>
      <c r="B6" s="1" t="s">
        <v>37</v>
      </c>
      <c r="C6" s="2" t="s">
        <v>38</v>
      </c>
      <c r="D6" s="1" t="s">
        <v>37</v>
      </c>
      <c r="E6" s="2" t="s">
        <v>38</v>
      </c>
      <c r="F6" s="33"/>
    </row>
    <row r="7" spans="1:6" ht="18" customHeight="1" x14ac:dyDescent="0.2">
      <c r="A7" s="9"/>
      <c r="B7" s="21"/>
      <c r="C7" s="21"/>
      <c r="D7" s="21"/>
      <c r="E7" s="21"/>
      <c r="F7" s="21">
        <f>B7+D7</f>
        <v>0</v>
      </c>
    </row>
    <row r="8" spans="1:6" ht="18" customHeight="1" x14ac:dyDescent="0.2">
      <c r="A8" s="3" t="s">
        <v>10</v>
      </c>
      <c r="B8" s="21">
        <f>SUM(B7:B7)</f>
        <v>0</v>
      </c>
      <c r="C8" s="21">
        <f>SUM(C7:C7)</f>
        <v>0</v>
      </c>
      <c r="D8" s="21">
        <f>SUM(D7:D7)</f>
        <v>0</v>
      </c>
      <c r="E8" s="21">
        <f>SUM(E7:E7)</f>
        <v>0</v>
      </c>
      <c r="F8" s="21">
        <f>SUM(F7:F7)</f>
        <v>0</v>
      </c>
    </row>
  </sheetData>
  <mergeCells count="4">
    <mergeCell ref="A5:A6"/>
    <mergeCell ref="B5:C5"/>
    <mergeCell ref="D5:E5"/>
    <mergeCell ref="F5:F6"/>
  </mergeCells>
  <phoneticPr fontId="5"/>
  <pageMargins left="0.39370078740157483" right="0.39370078740157483" top="0.39370078740157483" bottom="0.39370078740157483" header="0.19685039370078741" footer="0.1968503937007874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17"/>
  <sheetViews>
    <sheetView zoomScale="70" zoomScaleNormal="70" workbookViewId="0"/>
  </sheetViews>
  <sheetFormatPr defaultColWidth="8.9140625" defaultRowHeight="11" x14ac:dyDescent="0.2"/>
  <cols>
    <col min="1" max="1" width="30.83203125" style="4" customWidth="1"/>
    <col min="2" max="3" width="19.83203125" style="4" customWidth="1"/>
    <col min="4" max="16384" width="8.9140625" style="4"/>
  </cols>
  <sheetData>
    <row r="1" spans="1:3" ht="21" x14ac:dyDescent="0.3">
      <c r="A1" s="8" t="s">
        <v>39</v>
      </c>
    </row>
    <row r="2" spans="1:3" ht="13" x14ac:dyDescent="0.2">
      <c r="A2" s="7" t="str">
        <f>有形固定資産の明細!A2</f>
        <v>自治体名：白子町</v>
      </c>
    </row>
    <row r="3" spans="1:3" ht="13" x14ac:dyDescent="0.2">
      <c r="A3" s="7" t="str">
        <f>有形固定資産の明細!A3</f>
        <v>年度：令和4年度</v>
      </c>
    </row>
    <row r="4" spans="1:3" ht="13" x14ac:dyDescent="0.2">
      <c r="C4" s="6" t="s">
        <v>119</v>
      </c>
    </row>
    <row r="5" spans="1:3" ht="22.5" customHeight="1" x14ac:dyDescent="0.2">
      <c r="A5" s="1" t="s">
        <v>33</v>
      </c>
      <c r="B5" s="1" t="s">
        <v>37</v>
      </c>
      <c r="C5" s="1" t="s">
        <v>40</v>
      </c>
    </row>
    <row r="6" spans="1:3" ht="18" customHeight="1" x14ac:dyDescent="0.2">
      <c r="A6" s="9" t="s">
        <v>41</v>
      </c>
      <c r="B6" s="21"/>
      <c r="C6" s="21"/>
    </row>
    <row r="7" spans="1:3" ht="18" customHeight="1" x14ac:dyDescent="0.2">
      <c r="A7" s="9"/>
      <c r="B7" s="21"/>
      <c r="C7" s="21"/>
    </row>
    <row r="8" spans="1:3" ht="18" customHeight="1" thickBot="1" x14ac:dyDescent="0.25">
      <c r="A8" s="10" t="s">
        <v>42</v>
      </c>
      <c r="B8" s="24">
        <f>SUM(B7:B7)</f>
        <v>0</v>
      </c>
      <c r="C8" s="24">
        <f>SUM(C7:C7)</f>
        <v>0</v>
      </c>
    </row>
    <row r="9" spans="1:3" ht="18" customHeight="1" thickTop="1" x14ac:dyDescent="0.2">
      <c r="A9" s="9" t="s">
        <v>43</v>
      </c>
      <c r="B9" s="21"/>
      <c r="C9" s="21"/>
    </row>
    <row r="10" spans="1:3" ht="18" customHeight="1" x14ac:dyDescent="0.2">
      <c r="A10" s="9" t="s">
        <v>196</v>
      </c>
      <c r="B10" s="21">
        <v>15740225</v>
      </c>
      <c r="C10" s="21">
        <v>1238214</v>
      </c>
    </row>
    <row r="11" spans="1:3" ht="18" customHeight="1" x14ac:dyDescent="0.2">
      <c r="A11" s="9" t="s">
        <v>197</v>
      </c>
      <c r="B11" s="21">
        <v>1289800</v>
      </c>
      <c r="C11" s="21">
        <v>101463</v>
      </c>
    </row>
    <row r="12" spans="1:3" ht="18" customHeight="1" x14ac:dyDescent="0.2">
      <c r="A12" s="9" t="s">
        <v>198</v>
      </c>
      <c r="B12" s="21">
        <v>40527410</v>
      </c>
      <c r="C12" s="21">
        <v>3188111</v>
      </c>
    </row>
    <row r="13" spans="1:3" ht="18" customHeight="1" x14ac:dyDescent="0.2">
      <c r="A13" s="9" t="s">
        <v>199</v>
      </c>
      <c r="B13" s="21">
        <v>2191560</v>
      </c>
      <c r="C13" s="21">
        <v>172400</v>
      </c>
    </row>
    <row r="14" spans="1:3" ht="18" customHeight="1" x14ac:dyDescent="0.2">
      <c r="A14" s="9" t="s">
        <v>200</v>
      </c>
      <c r="B14" s="21">
        <v>938600</v>
      </c>
      <c r="C14" s="21">
        <v>73835</v>
      </c>
    </row>
    <row r="15" spans="1:3" ht="18" customHeight="1" x14ac:dyDescent="0.2">
      <c r="A15" s="9" t="s">
        <v>201</v>
      </c>
      <c r="B15" s="21">
        <v>85387</v>
      </c>
      <c r="C15" s="21">
        <v>6717</v>
      </c>
    </row>
    <row r="16" spans="1:3" ht="18" customHeight="1" thickBot="1" x14ac:dyDescent="0.25">
      <c r="A16" s="10" t="s">
        <v>42</v>
      </c>
      <c r="B16" s="24">
        <f>SUM(B10:B15)</f>
        <v>60772982</v>
      </c>
      <c r="C16" s="24">
        <f>SUM(C10:C15)</f>
        <v>4780740</v>
      </c>
    </row>
    <row r="17" spans="1:3" ht="18" customHeight="1" thickTop="1" x14ac:dyDescent="0.2">
      <c r="A17" s="3" t="s">
        <v>10</v>
      </c>
      <c r="B17" s="21">
        <f>B8+B16</f>
        <v>60772982</v>
      </c>
      <c r="C17" s="21">
        <f>C8+C16</f>
        <v>4780740</v>
      </c>
    </row>
  </sheetData>
  <phoneticPr fontId="5"/>
  <pageMargins left="0.39370078740157483" right="0.39370078740157483" top="0.39370078740157483" bottom="0.39370078740157483" header="0.19685039370078741" footer="0.1968503937007874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C17"/>
  <sheetViews>
    <sheetView zoomScale="70" zoomScaleNormal="70" workbookViewId="0"/>
  </sheetViews>
  <sheetFormatPr defaultColWidth="8.9140625" defaultRowHeight="11" x14ac:dyDescent="0.2"/>
  <cols>
    <col min="1" max="1" width="30.83203125" style="4" customWidth="1"/>
    <col min="2" max="3" width="19.83203125" style="4" customWidth="1"/>
    <col min="4" max="16384" width="8.9140625" style="4"/>
  </cols>
  <sheetData>
    <row r="1" spans="1:3" ht="21" x14ac:dyDescent="0.3">
      <c r="A1" s="8" t="s">
        <v>44</v>
      </c>
    </row>
    <row r="2" spans="1:3" ht="13" x14ac:dyDescent="0.2">
      <c r="A2" s="7" t="str">
        <f>有形固定資産の明細!A2</f>
        <v>自治体名：白子町</v>
      </c>
    </row>
    <row r="3" spans="1:3" ht="13" x14ac:dyDescent="0.2">
      <c r="A3" s="7" t="str">
        <f>有形固定資産の明細!A3</f>
        <v>年度：令和4年度</v>
      </c>
    </row>
    <row r="4" spans="1:3" ht="13" x14ac:dyDescent="0.2">
      <c r="C4" s="6" t="s">
        <v>119</v>
      </c>
    </row>
    <row r="5" spans="1:3" ht="22.5" customHeight="1" x14ac:dyDescent="0.2">
      <c r="A5" s="1" t="s">
        <v>33</v>
      </c>
      <c r="B5" s="1" t="s">
        <v>37</v>
      </c>
      <c r="C5" s="1" t="s">
        <v>40</v>
      </c>
    </row>
    <row r="6" spans="1:3" ht="18" customHeight="1" x14ac:dyDescent="0.2">
      <c r="A6" s="9" t="s">
        <v>41</v>
      </c>
      <c r="B6" s="21"/>
      <c r="C6" s="21"/>
    </row>
    <row r="7" spans="1:3" ht="18" customHeight="1" x14ac:dyDescent="0.2">
      <c r="A7" s="9"/>
      <c r="B7" s="21"/>
      <c r="C7" s="21"/>
    </row>
    <row r="8" spans="1:3" ht="18" customHeight="1" thickBot="1" x14ac:dyDescent="0.25">
      <c r="A8" s="10" t="s">
        <v>42</v>
      </c>
      <c r="B8" s="24">
        <f>SUM(B7:B7)</f>
        <v>0</v>
      </c>
      <c r="C8" s="24">
        <f>SUM(C7:C7)</f>
        <v>0</v>
      </c>
    </row>
    <row r="9" spans="1:3" ht="18" customHeight="1" thickTop="1" x14ac:dyDescent="0.2">
      <c r="A9" s="9" t="s">
        <v>43</v>
      </c>
      <c r="B9" s="21"/>
      <c r="C9" s="21"/>
    </row>
    <row r="10" spans="1:3" ht="18" customHeight="1" x14ac:dyDescent="0.2">
      <c r="A10" s="9" t="s">
        <v>196</v>
      </c>
      <c r="B10" s="21">
        <v>7817845</v>
      </c>
      <c r="C10" s="21">
        <v>614994</v>
      </c>
    </row>
    <row r="11" spans="1:3" ht="18" customHeight="1" x14ac:dyDescent="0.2">
      <c r="A11" s="9" t="s">
        <v>197</v>
      </c>
      <c r="B11" s="21">
        <v>1238300</v>
      </c>
      <c r="C11" s="21">
        <v>97412</v>
      </c>
    </row>
    <row r="12" spans="1:3" ht="18" customHeight="1" x14ac:dyDescent="0.2">
      <c r="A12" s="9" t="s">
        <v>198</v>
      </c>
      <c r="B12" s="21">
        <v>17523389</v>
      </c>
      <c r="C12" s="21">
        <v>1378487</v>
      </c>
    </row>
    <row r="13" spans="1:3" ht="18" customHeight="1" x14ac:dyDescent="0.2">
      <c r="A13" s="9" t="s">
        <v>199</v>
      </c>
      <c r="B13" s="21">
        <v>933200</v>
      </c>
      <c r="C13" s="21">
        <v>73411</v>
      </c>
    </row>
    <row r="14" spans="1:3" ht="18" customHeight="1" x14ac:dyDescent="0.2">
      <c r="A14" s="9" t="s">
        <v>200</v>
      </c>
      <c r="B14" s="21">
        <v>0</v>
      </c>
      <c r="C14" s="21">
        <v>0</v>
      </c>
    </row>
    <row r="15" spans="1:3" ht="18" customHeight="1" x14ac:dyDescent="0.2">
      <c r="A15" s="9" t="s">
        <v>201</v>
      </c>
      <c r="B15" s="21">
        <v>36180</v>
      </c>
      <c r="C15" s="21">
        <v>2846</v>
      </c>
    </row>
    <row r="16" spans="1:3" ht="18" customHeight="1" thickBot="1" x14ac:dyDescent="0.25">
      <c r="A16" s="10" t="s">
        <v>42</v>
      </c>
      <c r="B16" s="24">
        <f>SUM(B10:B15)</f>
        <v>27548914</v>
      </c>
      <c r="C16" s="24">
        <f>SUM(C10:C15)</f>
        <v>2167150</v>
      </c>
    </row>
    <row r="17" spans="1:3" ht="18" customHeight="1" thickTop="1" x14ac:dyDescent="0.2">
      <c r="A17" s="3" t="s">
        <v>10</v>
      </c>
      <c r="B17" s="21">
        <f>B8+B16</f>
        <v>27548914</v>
      </c>
      <c r="C17" s="21">
        <f>C8+C16</f>
        <v>2167150</v>
      </c>
    </row>
  </sheetData>
  <phoneticPr fontId="5"/>
  <pageMargins left="0.39370078740157483" right="0.39370078740157483" top="0.39370078740157483" bottom="0.39370078740157483" header="0.19685039370078741" footer="0.1968503937007874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19"/>
  <sheetViews>
    <sheetView zoomScale="70" zoomScaleNormal="70" workbookViewId="0"/>
  </sheetViews>
  <sheetFormatPr defaultColWidth="8.9140625" defaultRowHeight="11" x14ac:dyDescent="0.2"/>
  <cols>
    <col min="1" max="1" width="20.83203125" style="4" customWidth="1"/>
    <col min="2" max="2" width="14.83203125" style="4" customWidth="1"/>
    <col min="3" max="3" width="16.83203125" style="4" customWidth="1"/>
    <col min="4" max="11" width="14.83203125" style="4" customWidth="1"/>
    <col min="12" max="16384" width="8.9140625" style="4"/>
  </cols>
  <sheetData>
    <row r="1" spans="1:11" ht="21" x14ac:dyDescent="0.3">
      <c r="A1" s="8" t="s">
        <v>45</v>
      </c>
    </row>
    <row r="2" spans="1:11" ht="13" x14ac:dyDescent="0.2">
      <c r="A2" s="7" t="str">
        <f>有形固定資産の明細!A2</f>
        <v>自治体名：白子町</v>
      </c>
    </row>
    <row r="3" spans="1:11" ht="13" x14ac:dyDescent="0.2">
      <c r="A3" s="7" t="str">
        <f>有形固定資産の明細!A3</f>
        <v>年度：令和4年度</v>
      </c>
    </row>
    <row r="4" spans="1:11" ht="13" x14ac:dyDescent="0.2">
      <c r="K4" s="6" t="s">
        <v>119</v>
      </c>
    </row>
    <row r="5" spans="1:11" ht="22.5" customHeight="1" x14ac:dyDescent="0.2">
      <c r="A5" s="33" t="s">
        <v>26</v>
      </c>
      <c r="B5" s="35" t="s">
        <v>46</v>
      </c>
      <c r="C5" s="16"/>
      <c r="D5" s="33" t="s">
        <v>47</v>
      </c>
      <c r="E5" s="34" t="s">
        <v>48</v>
      </c>
      <c r="F5" s="33" t="s">
        <v>49</v>
      </c>
      <c r="G5" s="34" t="s">
        <v>50</v>
      </c>
      <c r="H5" s="35" t="s">
        <v>51</v>
      </c>
      <c r="I5" s="15"/>
      <c r="J5" s="13"/>
      <c r="K5" s="33" t="s">
        <v>30</v>
      </c>
    </row>
    <row r="6" spans="1:11" ht="22.5" customHeight="1" x14ac:dyDescent="0.2">
      <c r="A6" s="33"/>
      <c r="B6" s="33"/>
      <c r="C6" s="11" t="s">
        <v>52</v>
      </c>
      <c r="D6" s="33"/>
      <c r="E6" s="33"/>
      <c r="F6" s="33"/>
      <c r="G6" s="33"/>
      <c r="H6" s="33"/>
      <c r="I6" s="1" t="s">
        <v>53</v>
      </c>
      <c r="J6" s="1" t="s">
        <v>54</v>
      </c>
      <c r="K6" s="33"/>
    </row>
    <row r="7" spans="1:11" ht="18" customHeight="1" x14ac:dyDescent="0.2">
      <c r="A7" s="5" t="s">
        <v>55</v>
      </c>
      <c r="B7" s="21"/>
      <c r="C7" s="23"/>
      <c r="D7" s="21"/>
      <c r="E7" s="21"/>
      <c r="F7" s="21"/>
      <c r="G7" s="21"/>
      <c r="H7" s="21"/>
      <c r="I7" s="21"/>
      <c r="J7" s="21"/>
      <c r="K7" s="21"/>
    </row>
    <row r="8" spans="1:11" ht="18" customHeight="1" x14ac:dyDescent="0.2">
      <c r="A8" s="5" t="s">
        <v>56</v>
      </c>
      <c r="B8" s="21">
        <f>SUM(D8:H8)+K8</f>
        <v>743477000</v>
      </c>
      <c r="C8" s="23">
        <v>66918091</v>
      </c>
      <c r="D8" s="21">
        <v>296096000</v>
      </c>
      <c r="E8" s="21">
        <v>0</v>
      </c>
      <c r="F8" s="21">
        <v>0</v>
      </c>
      <c r="G8" s="21">
        <v>447381000</v>
      </c>
      <c r="H8" s="21">
        <f>SUM(I8:J8)</f>
        <v>0</v>
      </c>
      <c r="I8" s="21">
        <v>0</v>
      </c>
      <c r="J8" s="21">
        <v>0</v>
      </c>
      <c r="K8" s="21">
        <v>0</v>
      </c>
    </row>
    <row r="9" spans="1:11" ht="18" customHeight="1" x14ac:dyDescent="0.2">
      <c r="A9" s="5" t="s">
        <v>57</v>
      </c>
      <c r="B9" s="21">
        <f t="shared" ref="B9:B18" si="0">SUM(D9:H9)+K9</f>
        <v>0</v>
      </c>
      <c r="C9" s="23">
        <v>0</v>
      </c>
      <c r="D9" s="21">
        <v>0</v>
      </c>
      <c r="E9" s="21">
        <v>0</v>
      </c>
      <c r="F9" s="21">
        <v>0</v>
      </c>
      <c r="G9" s="21">
        <v>0</v>
      </c>
      <c r="H9" s="21">
        <f t="shared" ref="H9:H18" si="1">SUM(I9:J9)</f>
        <v>0</v>
      </c>
      <c r="I9" s="21">
        <v>0</v>
      </c>
      <c r="J9" s="21">
        <v>0</v>
      </c>
      <c r="K9" s="21">
        <v>0</v>
      </c>
    </row>
    <row r="10" spans="1:11" ht="18" customHeight="1" x14ac:dyDescent="0.2">
      <c r="A10" s="5" t="s">
        <v>58</v>
      </c>
      <c r="B10" s="21">
        <f t="shared" si="0"/>
        <v>16276000</v>
      </c>
      <c r="C10" s="23">
        <v>1464953</v>
      </c>
      <c r="D10" s="21">
        <v>16276000</v>
      </c>
      <c r="E10" s="21">
        <v>0</v>
      </c>
      <c r="F10" s="21">
        <v>0</v>
      </c>
      <c r="G10" s="21">
        <v>0</v>
      </c>
      <c r="H10" s="21">
        <f t="shared" si="1"/>
        <v>0</v>
      </c>
      <c r="I10" s="21">
        <v>0</v>
      </c>
      <c r="J10" s="21">
        <v>0</v>
      </c>
      <c r="K10" s="21">
        <v>0</v>
      </c>
    </row>
    <row r="11" spans="1:11" ht="18" customHeight="1" x14ac:dyDescent="0.2">
      <c r="A11" s="5" t="s">
        <v>59</v>
      </c>
      <c r="B11" s="21">
        <f t="shared" si="0"/>
        <v>243348000</v>
      </c>
      <c r="C11" s="23">
        <v>21903009</v>
      </c>
      <c r="D11" s="21">
        <v>118592000</v>
      </c>
      <c r="E11" s="21">
        <v>0</v>
      </c>
      <c r="F11" s="21">
        <v>0</v>
      </c>
      <c r="G11" s="21">
        <v>124756000</v>
      </c>
      <c r="H11" s="21">
        <f t="shared" si="1"/>
        <v>0</v>
      </c>
      <c r="I11" s="21">
        <v>0</v>
      </c>
      <c r="J11" s="21">
        <v>0</v>
      </c>
      <c r="K11" s="21">
        <v>0</v>
      </c>
    </row>
    <row r="12" spans="1:11" ht="18" customHeight="1" x14ac:dyDescent="0.2">
      <c r="A12" s="5" t="s">
        <v>60</v>
      </c>
      <c r="B12" s="21">
        <f t="shared" si="0"/>
        <v>934493000</v>
      </c>
      <c r="C12" s="23">
        <v>84110857</v>
      </c>
      <c r="D12" s="21">
        <v>18960000</v>
      </c>
      <c r="E12" s="21">
        <v>0</v>
      </c>
      <c r="F12" s="21">
        <v>0</v>
      </c>
      <c r="G12" s="21">
        <v>915533000</v>
      </c>
      <c r="H12" s="21">
        <f t="shared" si="1"/>
        <v>0</v>
      </c>
      <c r="I12" s="21">
        <v>0</v>
      </c>
      <c r="J12" s="21">
        <v>0</v>
      </c>
      <c r="K12" s="21">
        <v>0</v>
      </c>
    </row>
    <row r="13" spans="1:11" ht="18" customHeight="1" x14ac:dyDescent="0.2">
      <c r="A13" s="5" t="s">
        <v>61</v>
      </c>
      <c r="B13" s="21">
        <f t="shared" si="0"/>
        <v>224547661</v>
      </c>
      <c r="C13" s="23">
        <v>20210849</v>
      </c>
      <c r="D13" s="21">
        <f>88800000+39637000+6304000</f>
        <v>134741000</v>
      </c>
      <c r="E13" s="21">
        <v>0</v>
      </c>
      <c r="F13" s="21">
        <v>0</v>
      </c>
      <c r="G13" s="21">
        <f>287000+89520000-339</f>
        <v>89806661</v>
      </c>
      <c r="H13" s="21">
        <f t="shared" si="1"/>
        <v>0</v>
      </c>
      <c r="I13" s="21">
        <v>0</v>
      </c>
      <c r="J13" s="21">
        <v>0</v>
      </c>
      <c r="K13" s="21">
        <v>0</v>
      </c>
    </row>
    <row r="14" spans="1:11" ht="18" customHeight="1" x14ac:dyDescent="0.2">
      <c r="A14" s="5" t="s">
        <v>62</v>
      </c>
      <c r="B14" s="21"/>
      <c r="C14" s="23">
        <v>0</v>
      </c>
      <c r="D14" s="21"/>
      <c r="E14" s="21"/>
      <c r="F14" s="21"/>
      <c r="G14" s="21"/>
      <c r="H14" s="21"/>
      <c r="I14" s="21"/>
      <c r="J14" s="21"/>
      <c r="K14" s="21"/>
    </row>
    <row r="15" spans="1:11" ht="18" customHeight="1" x14ac:dyDescent="0.2">
      <c r="A15" s="5" t="s">
        <v>63</v>
      </c>
      <c r="B15" s="21">
        <f t="shared" si="0"/>
        <v>1935767000</v>
      </c>
      <c r="C15" s="23">
        <v>174232469</v>
      </c>
      <c r="D15" s="21">
        <v>1854282000</v>
      </c>
      <c r="E15" s="21">
        <v>0</v>
      </c>
      <c r="F15" s="21">
        <v>0</v>
      </c>
      <c r="G15" s="21">
        <v>81485000</v>
      </c>
      <c r="H15" s="21">
        <f t="shared" si="1"/>
        <v>0</v>
      </c>
      <c r="I15" s="21">
        <v>0</v>
      </c>
      <c r="J15" s="21">
        <v>0</v>
      </c>
      <c r="K15" s="21">
        <v>0</v>
      </c>
    </row>
    <row r="16" spans="1:11" ht="18" customHeight="1" x14ac:dyDescent="0.2">
      <c r="A16" s="5" t="s">
        <v>64</v>
      </c>
      <c r="B16" s="21">
        <f t="shared" si="0"/>
        <v>8003000</v>
      </c>
      <c r="C16" s="23">
        <v>720326</v>
      </c>
      <c r="D16" s="21">
        <v>8003000</v>
      </c>
      <c r="E16" s="21">
        <v>0</v>
      </c>
      <c r="F16" s="21">
        <v>0</v>
      </c>
      <c r="G16" s="21">
        <v>0</v>
      </c>
      <c r="H16" s="21">
        <f t="shared" si="1"/>
        <v>0</v>
      </c>
      <c r="I16" s="21">
        <v>0</v>
      </c>
      <c r="J16" s="21">
        <v>0</v>
      </c>
      <c r="K16" s="21">
        <v>0</v>
      </c>
    </row>
    <row r="17" spans="1:11" ht="18" customHeight="1" x14ac:dyDescent="0.2">
      <c r="A17" s="5" t="s">
        <v>65</v>
      </c>
      <c r="B17" s="21">
        <f t="shared" si="0"/>
        <v>0</v>
      </c>
      <c r="C17" s="23">
        <v>0</v>
      </c>
      <c r="D17" s="21">
        <v>0</v>
      </c>
      <c r="E17" s="21">
        <v>0</v>
      </c>
      <c r="F17" s="21">
        <v>0</v>
      </c>
      <c r="G17" s="21">
        <v>0</v>
      </c>
      <c r="H17" s="21">
        <f t="shared" si="1"/>
        <v>0</v>
      </c>
      <c r="I17" s="21">
        <v>0</v>
      </c>
      <c r="J17" s="21">
        <v>0</v>
      </c>
      <c r="K17" s="21">
        <v>0</v>
      </c>
    </row>
    <row r="18" spans="1:11" ht="18" customHeight="1" x14ac:dyDescent="0.2">
      <c r="A18" s="5" t="s">
        <v>61</v>
      </c>
      <c r="B18" s="21">
        <f t="shared" si="0"/>
        <v>69901000</v>
      </c>
      <c r="C18" s="23">
        <v>6291575</v>
      </c>
      <c r="D18" s="21">
        <v>27068000</v>
      </c>
      <c r="E18" s="21">
        <v>0</v>
      </c>
      <c r="F18" s="21">
        <v>0</v>
      </c>
      <c r="G18" s="21">
        <v>42833000</v>
      </c>
      <c r="H18" s="21">
        <f t="shared" si="1"/>
        <v>0</v>
      </c>
      <c r="I18" s="21">
        <v>0</v>
      </c>
      <c r="J18" s="21">
        <v>0</v>
      </c>
      <c r="K18" s="21">
        <v>0</v>
      </c>
    </row>
    <row r="19" spans="1:11" ht="18" customHeight="1" x14ac:dyDescent="0.2">
      <c r="A19" s="3" t="s">
        <v>66</v>
      </c>
      <c r="B19" s="21">
        <f>SUM(B7:B18)</f>
        <v>4175812661</v>
      </c>
      <c r="C19" s="23">
        <f>SUM(C7:C18)</f>
        <v>375852129</v>
      </c>
      <c r="D19" s="21">
        <f>SUM(D7:D18)</f>
        <v>2474018000</v>
      </c>
      <c r="E19" s="21">
        <f>SUM(E7:E18)</f>
        <v>0</v>
      </c>
      <c r="F19" s="21">
        <f t="shared" ref="F19:K19" si="2">SUM(F7:F18)</f>
        <v>0</v>
      </c>
      <c r="G19" s="21">
        <f t="shared" si="2"/>
        <v>1701794661</v>
      </c>
      <c r="H19" s="21">
        <f t="shared" si="2"/>
        <v>0</v>
      </c>
      <c r="I19" s="21">
        <f t="shared" si="2"/>
        <v>0</v>
      </c>
      <c r="J19" s="21">
        <f t="shared" si="2"/>
        <v>0</v>
      </c>
      <c r="K19" s="21">
        <f t="shared" si="2"/>
        <v>0</v>
      </c>
    </row>
  </sheetData>
  <mergeCells count="8">
    <mergeCell ref="G5:G6"/>
    <mergeCell ref="H5:H6"/>
    <mergeCell ref="K5:K6"/>
    <mergeCell ref="A5:A6"/>
    <mergeCell ref="B5:B6"/>
    <mergeCell ref="D5:D6"/>
    <mergeCell ref="E5:E6"/>
    <mergeCell ref="F5:F6"/>
  </mergeCells>
  <phoneticPr fontId="5"/>
  <pageMargins left="0.39370078740157483" right="0.39370078740157483" top="0.39370078740157483" bottom="0.39370078740157483" header="0.19685039370078741" footer="0.1968503937007874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6"/>
  <sheetViews>
    <sheetView zoomScale="70" zoomScaleNormal="70" workbookViewId="0"/>
  </sheetViews>
  <sheetFormatPr defaultColWidth="8.9140625" defaultRowHeight="11" x14ac:dyDescent="0.2"/>
  <cols>
    <col min="1" max="1" width="22.83203125" style="4" customWidth="1"/>
    <col min="2" max="9" width="12.83203125" style="4" customWidth="1"/>
    <col min="10" max="16384" width="8.9140625" style="4"/>
  </cols>
  <sheetData>
    <row r="1" spans="1:9" ht="21" x14ac:dyDescent="0.3">
      <c r="A1" s="8" t="s">
        <v>67</v>
      </c>
    </row>
    <row r="2" spans="1:9" ht="13" x14ac:dyDescent="0.2">
      <c r="A2" s="7" t="str">
        <f>有形固定資産の明細!A2</f>
        <v>自治体名：白子町</v>
      </c>
    </row>
    <row r="3" spans="1:9" ht="13" x14ac:dyDescent="0.2">
      <c r="A3" s="7" t="str">
        <f>有形固定資産の明細!A3</f>
        <v>年度：令和4年度</v>
      </c>
    </row>
    <row r="4" spans="1:9" ht="13" x14ac:dyDescent="0.2">
      <c r="I4" s="6" t="s">
        <v>119</v>
      </c>
    </row>
    <row r="5" spans="1:9" ht="37.5" customHeight="1" x14ac:dyDescent="0.2">
      <c r="A5" s="11" t="s">
        <v>46</v>
      </c>
      <c r="B5" s="1" t="s">
        <v>68</v>
      </c>
      <c r="C5" s="2" t="s">
        <v>69</v>
      </c>
      <c r="D5" s="2" t="s">
        <v>70</v>
      </c>
      <c r="E5" s="2" t="s">
        <v>71</v>
      </c>
      <c r="F5" s="2" t="s">
        <v>72</v>
      </c>
      <c r="G5" s="2" t="s">
        <v>73</v>
      </c>
      <c r="H5" s="1" t="s">
        <v>74</v>
      </c>
      <c r="I5" s="2" t="s">
        <v>75</v>
      </c>
    </row>
    <row r="6" spans="1:9" ht="18" customHeight="1" x14ac:dyDescent="0.2">
      <c r="A6" s="23">
        <f>SUM(B6:H6)</f>
        <v>4175812661</v>
      </c>
      <c r="B6" s="21">
        <v>4075600661</v>
      </c>
      <c r="C6" s="21">
        <v>83067000</v>
      </c>
      <c r="D6" s="21">
        <v>8664000</v>
      </c>
      <c r="E6" s="21">
        <v>2254000</v>
      </c>
      <c r="F6" s="21">
        <v>3550000</v>
      </c>
      <c r="G6" s="21">
        <v>1577000</v>
      </c>
      <c r="H6" s="21">
        <v>1100000</v>
      </c>
      <c r="I6" s="20"/>
    </row>
  </sheetData>
  <phoneticPr fontId="5"/>
  <pageMargins left="0.39370078740157483" right="0.39370078740157483" top="0.39370078740157483" bottom="0.39370078740157483" header="0.19685039370078741" footer="0.1968503937007874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2</vt:i4>
      </vt:variant>
    </vt:vector>
  </HeadingPairs>
  <TitlesOfParts>
    <vt:vector size="18" baseType="lpstr">
      <vt:lpstr>有形固定資産の明細</vt:lpstr>
      <vt:lpstr>有形固定資産に係る行政目的別の明細</vt:lpstr>
      <vt:lpstr>投資及び出資金の明細</vt:lpstr>
      <vt:lpstr>基金の明細</vt:lpstr>
      <vt:lpstr>貸付金の明細</vt:lpstr>
      <vt:lpstr>長期延滞債権の明細</vt:lpstr>
      <vt:lpstr>未収金の明細</vt:lpstr>
      <vt:lpstr>地方債等（借入先別）の明細</vt:lpstr>
      <vt:lpstr>地方債等（利率別）の明細</vt:lpstr>
      <vt:lpstr>地方債等（返済期間別）の明細</vt:lpstr>
      <vt:lpstr>特定の契約条項が付された地方債等の概要</vt:lpstr>
      <vt:lpstr>引当金の明細</vt:lpstr>
      <vt:lpstr>補助金等の明細</vt:lpstr>
      <vt:lpstr>財源の明細</vt:lpstr>
      <vt:lpstr>財源情報の明細</vt:lpstr>
      <vt:lpstr>資金の明細</vt:lpstr>
      <vt:lpstr>有形固定資産に係る行政目的別の明細!Print_Titles</vt:lpstr>
      <vt:lpstr>有形固定資産の明細!Print_Titles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勅使河原裕貴</dc:creator>
  <cp:lastModifiedBy>裕貴 勅使河原</cp:lastModifiedBy>
  <dcterms:created xsi:type="dcterms:W3CDTF">2023-12-01T00:59:49Z</dcterms:created>
  <dcterms:modified xsi:type="dcterms:W3CDTF">2024-04-19T07:04:37Z</dcterms:modified>
</cp:coreProperties>
</file>